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Primer trimestre\Cuadros Excel WEB (Valores)\"/>
    </mc:Choice>
  </mc:AlternateContent>
  <bookViews>
    <workbookView xWindow="0" yWindow="0" windowWidth="21600" windowHeight="9735"/>
  </bookViews>
  <sheets>
    <sheet name="Cuadro 7 CNPII" sheetId="17" r:id="rId1"/>
  </sheets>
  <definedNames>
    <definedName name="_xlnm.Print_Area" localSheetId="0">'Cuadro 7 CNPII'!$A$1:$I$241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4" i="17" l="1"/>
  <c r="E234" i="17"/>
  <c r="I233" i="17"/>
  <c r="E233" i="17"/>
  <c r="I232" i="17"/>
  <c r="E232" i="17"/>
  <c r="I231" i="17"/>
  <c r="E231" i="17"/>
  <c r="E229" i="17" s="1"/>
  <c r="E228" i="17" s="1"/>
  <c r="I230" i="17"/>
  <c r="E230" i="17"/>
  <c r="I229" i="17"/>
  <c r="H229" i="17"/>
  <c r="H228" i="17" s="1"/>
  <c r="H226" i="17" s="1"/>
  <c r="G229" i="17"/>
  <c r="F229" i="17"/>
  <c r="D229" i="17"/>
  <c r="C229" i="17"/>
  <c r="B229" i="17"/>
  <c r="I228" i="17"/>
  <c r="G228" i="17"/>
  <c r="F228" i="17"/>
  <c r="D228" i="17"/>
  <c r="D226" i="17" s="1"/>
  <c r="C228" i="17"/>
  <c r="B228" i="17"/>
  <c r="I227" i="17"/>
  <c r="I226" i="17" s="1"/>
  <c r="E227" i="17"/>
  <c r="E226" i="17" s="1"/>
  <c r="G226" i="17"/>
  <c r="F226" i="17"/>
  <c r="C226" i="17"/>
  <c r="B226" i="17"/>
  <c r="I225" i="17"/>
  <c r="E225" i="17"/>
  <c r="I224" i="17"/>
  <c r="I223" i="17" s="1"/>
  <c r="I222" i="17" s="1"/>
  <c r="I220" i="17" s="1"/>
  <c r="E224" i="17"/>
  <c r="E223" i="17" s="1"/>
  <c r="E222" i="17" s="1"/>
  <c r="E220" i="17" s="1"/>
  <c r="H223" i="17"/>
  <c r="G223" i="17"/>
  <c r="F223" i="17"/>
  <c r="F222" i="17" s="1"/>
  <c r="F220" i="17" s="1"/>
  <c r="D223" i="17"/>
  <c r="C223" i="17"/>
  <c r="B223" i="17"/>
  <c r="H222" i="17"/>
  <c r="G222" i="17"/>
  <c r="G220" i="17" s="1"/>
  <c r="D222" i="17"/>
  <c r="C222" i="17"/>
  <c r="C220" i="17" s="1"/>
  <c r="B222" i="17"/>
  <c r="B220" i="17" s="1"/>
  <c r="I221" i="17"/>
  <c r="E221" i="17"/>
  <c r="H220" i="17"/>
  <c r="D220" i="17"/>
  <c r="I219" i="17"/>
  <c r="I218" i="17" s="1"/>
  <c r="I216" i="17" s="1"/>
  <c r="E219" i="17"/>
  <c r="E218" i="17" s="1"/>
  <c r="E216" i="17" s="1"/>
  <c r="H218" i="17"/>
  <c r="G218" i="17"/>
  <c r="G216" i="17" s="1"/>
  <c r="F218" i="17"/>
  <c r="F216" i="17" s="1"/>
  <c r="D218" i="17"/>
  <c r="C218" i="17"/>
  <c r="C216" i="17" s="1"/>
  <c r="B218" i="17"/>
  <c r="B216" i="17" s="1"/>
  <c r="I217" i="17"/>
  <c r="E217" i="17"/>
  <c r="H216" i="17"/>
  <c r="D216" i="17"/>
  <c r="I215" i="17"/>
  <c r="I214" i="17" s="1"/>
  <c r="I212" i="17" s="1"/>
  <c r="E215" i="17"/>
  <c r="E214" i="17" s="1"/>
  <c r="E212" i="17" s="1"/>
  <c r="H214" i="17"/>
  <c r="G214" i="17"/>
  <c r="G212" i="17" s="1"/>
  <c r="G211" i="17" s="1"/>
  <c r="F214" i="17"/>
  <c r="F212" i="17" s="1"/>
  <c r="D214" i="17"/>
  <c r="C214" i="17"/>
  <c r="C212" i="17" s="1"/>
  <c r="C211" i="17" s="1"/>
  <c r="B214" i="17"/>
  <c r="B212" i="17" s="1"/>
  <c r="B211" i="17" s="1"/>
  <c r="I213" i="17"/>
  <c r="E213" i="17"/>
  <c r="H212" i="17"/>
  <c r="D212" i="17"/>
  <c r="D211" i="17" s="1"/>
  <c r="I210" i="17"/>
  <c r="E210" i="17"/>
  <c r="I209" i="17"/>
  <c r="E209" i="17"/>
  <c r="I208" i="17"/>
  <c r="I207" i="17" s="1"/>
  <c r="E208" i="17"/>
  <c r="E207" i="17" s="1"/>
  <c r="H207" i="17"/>
  <c r="G207" i="17"/>
  <c r="F207" i="17"/>
  <c r="D207" i="17"/>
  <c r="C207" i="17"/>
  <c r="B207" i="17"/>
  <c r="I206" i="17"/>
  <c r="E206" i="17"/>
  <c r="I205" i="17"/>
  <c r="I204" i="17" s="1"/>
  <c r="E205" i="17"/>
  <c r="E204" i="17" s="1"/>
  <c r="H204" i="17"/>
  <c r="G204" i="17"/>
  <c r="F204" i="17"/>
  <c r="D204" i="17"/>
  <c r="C204" i="17"/>
  <c r="B204" i="17"/>
  <c r="B203" i="17" s="1"/>
  <c r="B200" i="17" s="1"/>
  <c r="H203" i="17"/>
  <c r="G203" i="17"/>
  <c r="F203" i="17"/>
  <c r="F200" i="17" s="1"/>
  <c r="D203" i="17"/>
  <c r="C203" i="17"/>
  <c r="I202" i="17"/>
  <c r="E202" i="17"/>
  <c r="I201" i="17"/>
  <c r="E201" i="17"/>
  <c r="H200" i="17"/>
  <c r="G200" i="17"/>
  <c r="D200" i="17"/>
  <c r="C200" i="17"/>
  <c r="I198" i="17"/>
  <c r="E198" i="17"/>
  <c r="I197" i="17"/>
  <c r="E197" i="17"/>
  <c r="I196" i="17"/>
  <c r="E196" i="17"/>
  <c r="I195" i="17"/>
  <c r="I194" i="17" s="1"/>
  <c r="E195" i="17"/>
  <c r="E194" i="17" s="1"/>
  <c r="H194" i="17"/>
  <c r="G194" i="17"/>
  <c r="F194" i="17"/>
  <c r="D194" i="17"/>
  <c r="C194" i="17"/>
  <c r="B194" i="17"/>
  <c r="I193" i="17"/>
  <c r="E193" i="17"/>
  <c r="I192" i="17"/>
  <c r="I191" i="17" s="1"/>
  <c r="E192" i="17"/>
  <c r="E191" i="17" s="1"/>
  <c r="H191" i="17"/>
  <c r="G191" i="17"/>
  <c r="F191" i="17"/>
  <c r="D191" i="17"/>
  <c r="C191" i="17"/>
  <c r="B191" i="17"/>
  <c r="B190" i="17" s="1"/>
  <c r="H190" i="17"/>
  <c r="G190" i="17"/>
  <c r="F190" i="17"/>
  <c r="D190" i="17"/>
  <c r="C190" i="17"/>
  <c r="I189" i="17"/>
  <c r="E189" i="17"/>
  <c r="I188" i="17"/>
  <c r="I187" i="17" s="1"/>
  <c r="E188" i="17"/>
  <c r="E187" i="17" s="1"/>
  <c r="H187" i="17"/>
  <c r="G187" i="17"/>
  <c r="F187" i="17"/>
  <c r="D187" i="17"/>
  <c r="C187" i="17"/>
  <c r="B187" i="17"/>
  <c r="I186" i="17"/>
  <c r="E186" i="17"/>
  <c r="I185" i="17"/>
  <c r="I184" i="17" s="1"/>
  <c r="I183" i="17" s="1"/>
  <c r="E185" i="17"/>
  <c r="E184" i="17" s="1"/>
  <c r="E183" i="17" s="1"/>
  <c r="H184" i="17"/>
  <c r="G184" i="17"/>
  <c r="F184" i="17"/>
  <c r="F183" i="17" s="1"/>
  <c r="F176" i="17" s="1"/>
  <c r="D184" i="17"/>
  <c r="C184" i="17"/>
  <c r="B184" i="17"/>
  <c r="H183" i="17"/>
  <c r="G183" i="17"/>
  <c r="D183" i="17"/>
  <c r="C183" i="17"/>
  <c r="B183" i="17"/>
  <c r="I182" i="17"/>
  <c r="E182" i="17"/>
  <c r="I181" i="17"/>
  <c r="I180" i="17" s="1"/>
  <c r="E181" i="17"/>
  <c r="E180" i="17" s="1"/>
  <c r="H180" i="17"/>
  <c r="G180" i="17"/>
  <c r="F180" i="17"/>
  <c r="D180" i="17"/>
  <c r="C180" i="17"/>
  <c r="B180" i="17"/>
  <c r="I179" i="17"/>
  <c r="E179" i="17"/>
  <c r="I178" i="17"/>
  <c r="I177" i="17" s="1"/>
  <c r="E178" i="17"/>
  <c r="E177" i="17" s="1"/>
  <c r="H177" i="17"/>
  <c r="G177" i="17"/>
  <c r="F177" i="17"/>
  <c r="D177" i="17"/>
  <c r="C177" i="17"/>
  <c r="B177" i="17"/>
  <c r="H176" i="17"/>
  <c r="G176" i="17"/>
  <c r="D176" i="17"/>
  <c r="C176" i="17"/>
  <c r="I175" i="17"/>
  <c r="E175" i="17"/>
  <c r="I174" i="17"/>
  <c r="E174" i="17"/>
  <c r="I173" i="17"/>
  <c r="E173" i="17"/>
  <c r="I172" i="17"/>
  <c r="I171" i="17" s="1"/>
  <c r="E172" i="17"/>
  <c r="E171" i="17" s="1"/>
  <c r="H171" i="17"/>
  <c r="G171" i="17"/>
  <c r="F171" i="17"/>
  <c r="D171" i="17"/>
  <c r="C171" i="17"/>
  <c r="B171" i="17"/>
  <c r="I170" i="17"/>
  <c r="E170" i="17"/>
  <c r="I169" i="17"/>
  <c r="E169" i="17"/>
  <c r="I168" i="17"/>
  <c r="E168" i="17"/>
  <c r="I167" i="17"/>
  <c r="I166" i="17" s="1"/>
  <c r="I165" i="17" s="1"/>
  <c r="I163" i="17" s="1"/>
  <c r="E167" i="17"/>
  <c r="E166" i="17" s="1"/>
  <c r="E165" i="17" s="1"/>
  <c r="E163" i="17" s="1"/>
  <c r="H166" i="17"/>
  <c r="G166" i="17"/>
  <c r="F166" i="17"/>
  <c r="F165" i="17" s="1"/>
  <c r="F163" i="17" s="1"/>
  <c r="D166" i="17"/>
  <c r="C166" i="17"/>
  <c r="B166" i="17"/>
  <c r="H165" i="17"/>
  <c r="G165" i="17"/>
  <c r="G163" i="17" s="1"/>
  <c r="G162" i="17" s="1"/>
  <c r="D165" i="17"/>
  <c r="C165" i="17"/>
  <c r="C163" i="17" s="1"/>
  <c r="C162" i="17" s="1"/>
  <c r="B165" i="17"/>
  <c r="B163" i="17" s="1"/>
  <c r="I164" i="17"/>
  <c r="E164" i="17"/>
  <c r="H163" i="17"/>
  <c r="D163" i="17"/>
  <c r="I161" i="17"/>
  <c r="E161" i="17"/>
  <c r="I160" i="17"/>
  <c r="E160" i="17"/>
  <c r="I159" i="17"/>
  <c r="I158" i="17" s="1"/>
  <c r="E159" i="17"/>
  <c r="E158" i="17" s="1"/>
  <c r="H158" i="17"/>
  <c r="G158" i="17"/>
  <c r="F158" i="17"/>
  <c r="F155" i="17" s="1"/>
  <c r="D158" i="17"/>
  <c r="C158" i="17"/>
  <c r="B158" i="17"/>
  <c r="I157" i="17"/>
  <c r="E157" i="17"/>
  <c r="I156" i="17"/>
  <c r="E156" i="17"/>
  <c r="H155" i="17"/>
  <c r="G155" i="17"/>
  <c r="D155" i="17"/>
  <c r="C155" i="17"/>
  <c r="B155" i="17"/>
  <c r="I154" i="17"/>
  <c r="E154" i="17"/>
  <c r="I153" i="17"/>
  <c r="E153" i="17"/>
  <c r="E151" i="17" s="1"/>
  <c r="I152" i="17"/>
  <c r="E152" i="17"/>
  <c r="I151" i="17"/>
  <c r="H151" i="17"/>
  <c r="G151" i="17"/>
  <c r="F151" i="17"/>
  <c r="D151" i="17"/>
  <c r="C151" i="17"/>
  <c r="B151" i="17"/>
  <c r="I150" i="17"/>
  <c r="E150" i="17"/>
  <c r="I149" i="17"/>
  <c r="E149" i="17"/>
  <c r="I148" i="17"/>
  <c r="H148" i="17"/>
  <c r="H140" i="17" s="1"/>
  <c r="G148" i="17"/>
  <c r="F148" i="17"/>
  <c r="D148" i="17"/>
  <c r="D140" i="17" s="1"/>
  <c r="D138" i="17" s="1"/>
  <c r="C148" i="17"/>
  <c r="B148" i="17"/>
  <c r="I147" i="17"/>
  <c r="E147" i="17"/>
  <c r="I146" i="17"/>
  <c r="E146" i="17"/>
  <c r="I145" i="17"/>
  <c r="I144" i="17" s="1"/>
  <c r="E145" i="17"/>
  <c r="E144" i="17" s="1"/>
  <c r="H144" i="17"/>
  <c r="G144" i="17"/>
  <c r="F144" i="17"/>
  <c r="F141" i="17" s="1"/>
  <c r="F140" i="17" s="1"/>
  <c r="F138" i="17" s="1"/>
  <c r="D144" i="17"/>
  <c r="C144" i="17"/>
  <c r="B144" i="17"/>
  <c r="I143" i="17"/>
  <c r="E143" i="17"/>
  <c r="I142" i="17"/>
  <c r="E142" i="17"/>
  <c r="H141" i="17"/>
  <c r="G141" i="17"/>
  <c r="G140" i="17" s="1"/>
  <c r="G138" i="17" s="1"/>
  <c r="G120" i="17" s="1"/>
  <c r="D141" i="17"/>
  <c r="C141" i="17"/>
  <c r="B141" i="17"/>
  <c r="C140" i="17"/>
  <c r="C138" i="17" s="1"/>
  <c r="B140" i="17"/>
  <c r="B138" i="17" s="1"/>
  <c r="I139" i="17"/>
  <c r="E139" i="17"/>
  <c r="H138" i="17"/>
  <c r="I137" i="17"/>
  <c r="E137" i="17"/>
  <c r="E135" i="17" s="1"/>
  <c r="I136" i="17"/>
  <c r="E136" i="17"/>
  <c r="I135" i="17"/>
  <c r="H135" i="17"/>
  <c r="G135" i="17"/>
  <c r="F135" i="17"/>
  <c r="D135" i="17"/>
  <c r="C135" i="17"/>
  <c r="B135" i="17"/>
  <c r="I133" i="17"/>
  <c r="E133" i="17"/>
  <c r="E131" i="17" s="1"/>
  <c r="I132" i="17"/>
  <c r="E132" i="17"/>
  <c r="I131" i="17"/>
  <c r="H131" i="17"/>
  <c r="G131" i="17"/>
  <c r="F131" i="17"/>
  <c r="D131" i="17"/>
  <c r="C131" i="17"/>
  <c r="B131" i="17"/>
  <c r="I130" i="17"/>
  <c r="H130" i="17"/>
  <c r="G130" i="17"/>
  <c r="F130" i="17"/>
  <c r="D130" i="17"/>
  <c r="C130" i="17"/>
  <c r="B130" i="17"/>
  <c r="I129" i="17"/>
  <c r="E129" i="17"/>
  <c r="I128" i="17"/>
  <c r="E128" i="17"/>
  <c r="I127" i="17"/>
  <c r="E127" i="17"/>
  <c r="E125" i="17" s="1"/>
  <c r="E124" i="17" s="1"/>
  <c r="I126" i="17"/>
  <c r="E126" i="17"/>
  <c r="I125" i="17"/>
  <c r="H125" i="17"/>
  <c r="G125" i="17"/>
  <c r="F125" i="17"/>
  <c r="D125" i="17"/>
  <c r="C125" i="17"/>
  <c r="B125" i="17"/>
  <c r="I124" i="17"/>
  <c r="H124" i="17"/>
  <c r="H122" i="17" s="1"/>
  <c r="H121" i="17" s="1"/>
  <c r="G124" i="17"/>
  <c r="F124" i="17"/>
  <c r="D124" i="17"/>
  <c r="D122" i="17" s="1"/>
  <c r="D121" i="17" s="1"/>
  <c r="C124" i="17"/>
  <c r="B124" i="17"/>
  <c r="I123" i="17"/>
  <c r="I122" i="17" s="1"/>
  <c r="I121" i="17" s="1"/>
  <c r="E123" i="17"/>
  <c r="G122" i="17"/>
  <c r="F122" i="17"/>
  <c r="C122" i="17"/>
  <c r="B122" i="17"/>
  <c r="G121" i="17"/>
  <c r="F121" i="17"/>
  <c r="C121" i="17"/>
  <c r="B121" i="17"/>
  <c r="C120" i="17"/>
  <c r="I119" i="17"/>
  <c r="E119" i="17"/>
  <c r="I118" i="17"/>
  <c r="E118" i="17"/>
  <c r="I117" i="17"/>
  <c r="E117" i="17"/>
  <c r="I116" i="17"/>
  <c r="E116" i="17"/>
  <c r="E114" i="17" s="1"/>
  <c r="I115" i="17"/>
  <c r="E115" i="17"/>
  <c r="I114" i="17"/>
  <c r="H114" i="17"/>
  <c r="G114" i="17"/>
  <c r="F114" i="17"/>
  <c r="D114" i="17"/>
  <c r="C114" i="17"/>
  <c r="B114" i="17"/>
  <c r="I113" i="17"/>
  <c r="E113" i="17"/>
  <c r="E111" i="17" s="1"/>
  <c r="I112" i="17"/>
  <c r="E112" i="17"/>
  <c r="I111" i="17"/>
  <c r="H111" i="17"/>
  <c r="G111" i="17"/>
  <c r="F111" i="17"/>
  <c r="D111" i="17"/>
  <c r="C111" i="17"/>
  <c r="B111" i="17"/>
  <c r="I110" i="17"/>
  <c r="H110" i="17"/>
  <c r="H106" i="17" s="1"/>
  <c r="G110" i="17"/>
  <c r="F110" i="17"/>
  <c r="D110" i="17"/>
  <c r="D106" i="17" s="1"/>
  <c r="C110" i="17"/>
  <c r="B110" i="17"/>
  <c r="I109" i="17"/>
  <c r="E109" i="17"/>
  <c r="I108" i="17"/>
  <c r="E108" i="17"/>
  <c r="I107" i="17"/>
  <c r="I106" i="17" s="1"/>
  <c r="E107" i="17"/>
  <c r="G106" i="17"/>
  <c r="F106" i="17"/>
  <c r="C106" i="17"/>
  <c r="B106" i="17"/>
  <c r="I105" i="17"/>
  <c r="E105" i="17"/>
  <c r="I104" i="17"/>
  <c r="E104" i="17"/>
  <c r="I103" i="17"/>
  <c r="E103" i="17"/>
  <c r="I102" i="17"/>
  <c r="E102" i="17"/>
  <c r="E100" i="17" s="1"/>
  <c r="I101" i="17"/>
  <c r="E101" i="17"/>
  <c r="I100" i="17"/>
  <c r="H100" i="17"/>
  <c r="H98" i="17" s="1"/>
  <c r="H86" i="17" s="1"/>
  <c r="H56" i="17" s="1"/>
  <c r="G100" i="17"/>
  <c r="F100" i="17"/>
  <c r="D100" i="17"/>
  <c r="D98" i="17" s="1"/>
  <c r="C100" i="17"/>
  <c r="B100" i="17"/>
  <c r="I99" i="17"/>
  <c r="I98" i="17" s="1"/>
  <c r="E99" i="17"/>
  <c r="G98" i="17"/>
  <c r="F98" i="17"/>
  <c r="C98" i="17"/>
  <c r="B98" i="17"/>
  <c r="I97" i="17"/>
  <c r="E97" i="17"/>
  <c r="I96" i="17"/>
  <c r="I95" i="17" s="1"/>
  <c r="I93" i="17" s="1"/>
  <c r="I86" i="17" s="1"/>
  <c r="E96" i="17"/>
  <c r="E95" i="17" s="1"/>
  <c r="E93" i="17" s="1"/>
  <c r="H95" i="17"/>
  <c r="G95" i="17"/>
  <c r="G93" i="17" s="1"/>
  <c r="F95" i="17"/>
  <c r="F93" i="17" s="1"/>
  <c r="F86" i="17" s="1"/>
  <c r="D95" i="17"/>
  <c r="C95" i="17"/>
  <c r="C93" i="17" s="1"/>
  <c r="B95" i="17"/>
  <c r="B93" i="17" s="1"/>
  <c r="I94" i="17"/>
  <c r="E94" i="17"/>
  <c r="H93" i="17"/>
  <c r="D93" i="17"/>
  <c r="I92" i="17"/>
  <c r="E92" i="17"/>
  <c r="I91" i="17"/>
  <c r="E91" i="17"/>
  <c r="I90" i="17"/>
  <c r="H90" i="17"/>
  <c r="G90" i="17"/>
  <c r="F90" i="17"/>
  <c r="E90" i="17"/>
  <c r="D90" i="17"/>
  <c r="C90" i="17"/>
  <c r="B90" i="17"/>
  <c r="I89" i="17"/>
  <c r="E89" i="17"/>
  <c r="I88" i="17"/>
  <c r="E88" i="17"/>
  <c r="I87" i="17"/>
  <c r="H87" i="17"/>
  <c r="G87" i="17"/>
  <c r="F87" i="17"/>
  <c r="E87" i="17"/>
  <c r="D87" i="17"/>
  <c r="C87" i="17"/>
  <c r="B87" i="17"/>
  <c r="D86" i="17"/>
  <c r="D56" i="17" s="1"/>
  <c r="I85" i="17"/>
  <c r="E85" i="17"/>
  <c r="I84" i="17"/>
  <c r="E84" i="17"/>
  <c r="I83" i="17"/>
  <c r="I82" i="17" s="1"/>
  <c r="E83" i="17"/>
  <c r="H82" i="17"/>
  <c r="G82" i="17"/>
  <c r="F82" i="17"/>
  <c r="E82" i="17"/>
  <c r="D82" i="17"/>
  <c r="C82" i="17"/>
  <c r="B82" i="17"/>
  <c r="I81" i="17"/>
  <c r="E81" i="17"/>
  <c r="I80" i="17"/>
  <c r="I79" i="17" s="1"/>
  <c r="E80" i="17"/>
  <c r="E79" i="17" s="1"/>
  <c r="H79" i="17"/>
  <c r="G79" i="17"/>
  <c r="F79" i="17"/>
  <c r="D79" i="17"/>
  <c r="C79" i="17"/>
  <c r="B79" i="17"/>
  <c r="I78" i="17"/>
  <c r="E78" i="17"/>
  <c r="I77" i="17"/>
  <c r="E77" i="17"/>
  <c r="I76" i="17"/>
  <c r="E76" i="17"/>
  <c r="I75" i="17"/>
  <c r="H75" i="17"/>
  <c r="G75" i="17"/>
  <c r="F75" i="17"/>
  <c r="F73" i="17" s="1"/>
  <c r="F69" i="17" s="1"/>
  <c r="F56" i="17" s="1"/>
  <c r="E75" i="17"/>
  <c r="D75" i="17"/>
  <c r="C75" i="17"/>
  <c r="B75" i="17"/>
  <c r="B73" i="17" s="1"/>
  <c r="B69" i="17" s="1"/>
  <c r="I74" i="17"/>
  <c r="I73" i="17" s="1"/>
  <c r="E74" i="17"/>
  <c r="E73" i="17" s="1"/>
  <c r="H73" i="17"/>
  <c r="G73" i="17"/>
  <c r="D73" i="17"/>
  <c r="C73" i="17"/>
  <c r="I71" i="17"/>
  <c r="E71" i="17"/>
  <c r="I70" i="17"/>
  <c r="I69" i="17" s="1"/>
  <c r="E70" i="17"/>
  <c r="E69" i="17" s="1"/>
  <c r="H69" i="17"/>
  <c r="G69" i="17"/>
  <c r="D69" i="17"/>
  <c r="C69" i="17"/>
  <c r="I68" i="17"/>
  <c r="E68" i="17"/>
  <c r="I67" i="17"/>
  <c r="E67" i="17"/>
  <c r="I66" i="17"/>
  <c r="E66" i="17"/>
  <c r="I65" i="17"/>
  <c r="I64" i="17" s="1"/>
  <c r="E65" i="17"/>
  <c r="E64" i="17" s="1"/>
  <c r="H64" i="17"/>
  <c r="G64" i="17"/>
  <c r="F64" i="17"/>
  <c r="D64" i="17"/>
  <c r="C64" i="17"/>
  <c r="B64" i="17"/>
  <c r="I63" i="17"/>
  <c r="E63" i="17"/>
  <c r="I62" i="17"/>
  <c r="E62" i="17"/>
  <c r="I61" i="17"/>
  <c r="E61" i="17"/>
  <c r="I60" i="17"/>
  <c r="I59" i="17" s="1"/>
  <c r="E60" i="17"/>
  <c r="E59" i="17" s="1"/>
  <c r="E58" i="17" s="1"/>
  <c r="E57" i="17" s="1"/>
  <c r="H59" i="17"/>
  <c r="G59" i="17"/>
  <c r="F59" i="17"/>
  <c r="D59" i="17"/>
  <c r="C59" i="17"/>
  <c r="B59" i="17"/>
  <c r="H58" i="17"/>
  <c r="G58" i="17"/>
  <c r="F58" i="17"/>
  <c r="D58" i="17"/>
  <c r="C58" i="17"/>
  <c r="B58" i="17"/>
  <c r="H57" i="17"/>
  <c r="G57" i="17"/>
  <c r="F57" i="17"/>
  <c r="D57" i="17"/>
  <c r="C57" i="17"/>
  <c r="B57" i="17"/>
  <c r="I55" i="17"/>
  <c r="E55" i="17"/>
  <c r="I54" i="17"/>
  <c r="E54" i="17"/>
  <c r="I53" i="17"/>
  <c r="E53" i="17"/>
  <c r="I52" i="17"/>
  <c r="H52" i="17"/>
  <c r="G52" i="17"/>
  <c r="F52" i="17"/>
  <c r="E52" i="17"/>
  <c r="D52" i="17"/>
  <c r="C52" i="17"/>
  <c r="B52" i="17"/>
  <c r="I51" i="17"/>
  <c r="E51" i="17"/>
  <c r="I50" i="17"/>
  <c r="E50" i="17"/>
  <c r="I49" i="17"/>
  <c r="H49" i="17"/>
  <c r="G49" i="17"/>
  <c r="F49" i="17"/>
  <c r="F34" i="17" s="1"/>
  <c r="F26" i="17" s="1"/>
  <c r="F16" i="17" s="1"/>
  <c r="E49" i="17"/>
  <c r="D49" i="17"/>
  <c r="C49" i="17"/>
  <c r="B49" i="17"/>
  <c r="B34" i="17" s="1"/>
  <c r="B26" i="17" s="1"/>
  <c r="I48" i="17"/>
  <c r="E48" i="17"/>
  <c r="I47" i="17"/>
  <c r="E47" i="17"/>
  <c r="I46" i="17"/>
  <c r="I45" i="17" s="1"/>
  <c r="I44" i="17" s="1"/>
  <c r="E46" i="17"/>
  <c r="E45" i="17" s="1"/>
  <c r="E44" i="17" s="1"/>
  <c r="H45" i="17"/>
  <c r="G45" i="17"/>
  <c r="F45" i="17"/>
  <c r="D45" i="17"/>
  <c r="C45" i="17"/>
  <c r="B45" i="17"/>
  <c r="H44" i="17"/>
  <c r="G44" i="17"/>
  <c r="F44" i="17"/>
  <c r="D44" i="17"/>
  <c r="C44" i="17"/>
  <c r="B44" i="17"/>
  <c r="I43" i="17"/>
  <c r="E43" i="17"/>
  <c r="I42" i="17"/>
  <c r="I41" i="17" s="1"/>
  <c r="E42" i="17"/>
  <c r="E41" i="17" s="1"/>
  <c r="H41" i="17"/>
  <c r="G41" i="17"/>
  <c r="F41" i="17"/>
  <c r="D41" i="17"/>
  <c r="C41" i="17"/>
  <c r="B41" i="17"/>
  <c r="I40" i="17"/>
  <c r="E40" i="17"/>
  <c r="I39" i="17"/>
  <c r="I38" i="17" s="1"/>
  <c r="E39" i="17"/>
  <c r="E38" i="17" s="1"/>
  <c r="H38" i="17"/>
  <c r="G38" i="17"/>
  <c r="F38" i="17"/>
  <c r="D38" i="17"/>
  <c r="C38" i="17"/>
  <c r="B38" i="17"/>
  <c r="I37" i="17"/>
  <c r="E37" i="17"/>
  <c r="I36" i="17"/>
  <c r="I35" i="17" s="1"/>
  <c r="I34" i="17" s="1"/>
  <c r="E36" i="17"/>
  <c r="H35" i="17"/>
  <c r="G35" i="17"/>
  <c r="F35" i="17"/>
  <c r="D35" i="17"/>
  <c r="C35" i="17"/>
  <c r="B35" i="17"/>
  <c r="H34" i="17"/>
  <c r="G34" i="17"/>
  <c r="D34" i="17"/>
  <c r="C34" i="17"/>
  <c r="I33" i="17"/>
  <c r="E33" i="17"/>
  <c r="I32" i="17"/>
  <c r="I31" i="17" s="1"/>
  <c r="I27" i="17" s="1"/>
  <c r="E32" i="17"/>
  <c r="E31" i="17" s="1"/>
  <c r="E27" i="17" s="1"/>
  <c r="H31" i="17"/>
  <c r="H27" i="17" s="1"/>
  <c r="H26" i="17" s="1"/>
  <c r="H16" i="17" s="1"/>
  <c r="G31" i="17"/>
  <c r="G27" i="17" s="1"/>
  <c r="G26" i="17" s="1"/>
  <c r="F31" i="17"/>
  <c r="D31" i="17"/>
  <c r="D27" i="17" s="1"/>
  <c r="D26" i="17" s="1"/>
  <c r="D16" i="17" s="1"/>
  <c r="C31" i="17"/>
  <c r="C27" i="17" s="1"/>
  <c r="C26" i="17" s="1"/>
  <c r="B31" i="17"/>
  <c r="I30" i="17"/>
  <c r="E30" i="17"/>
  <c r="I29" i="17"/>
  <c r="E29" i="17"/>
  <c r="I28" i="17"/>
  <c r="E28" i="17"/>
  <c r="F27" i="17"/>
  <c r="B27" i="17"/>
  <c r="I25" i="17"/>
  <c r="E25" i="17"/>
  <c r="I24" i="17"/>
  <c r="E24" i="17"/>
  <c r="I23" i="17"/>
  <c r="E23" i="17"/>
  <c r="I22" i="17"/>
  <c r="E22" i="17"/>
  <c r="I21" i="17"/>
  <c r="E21" i="17"/>
  <c r="I20" i="17"/>
  <c r="E20" i="17"/>
  <c r="I19" i="17"/>
  <c r="H19" i="17"/>
  <c r="G19" i="17"/>
  <c r="F19" i="17"/>
  <c r="E19" i="17"/>
  <c r="D19" i="17"/>
  <c r="C19" i="17"/>
  <c r="B19" i="17"/>
  <c r="I18" i="17"/>
  <c r="H18" i="17"/>
  <c r="G18" i="17"/>
  <c r="F18" i="17"/>
  <c r="E18" i="17"/>
  <c r="D18" i="17"/>
  <c r="C18" i="17"/>
  <c r="B18" i="17"/>
  <c r="I17" i="17"/>
  <c r="H17" i="17"/>
  <c r="G17" i="17"/>
  <c r="F17" i="17"/>
  <c r="E17" i="17"/>
  <c r="D17" i="17"/>
  <c r="C17" i="17"/>
  <c r="B17" i="17"/>
  <c r="E86" i="17" l="1"/>
  <c r="E56" i="17" s="1"/>
  <c r="H211" i="17"/>
  <c r="I26" i="17"/>
  <c r="I58" i="17"/>
  <c r="I57" i="17" s="1"/>
  <c r="I56" i="17" s="1"/>
  <c r="E110" i="17"/>
  <c r="E106" i="17" s="1"/>
  <c r="E130" i="17"/>
  <c r="E148" i="17"/>
  <c r="D162" i="17"/>
  <c r="G16" i="17"/>
  <c r="G235" i="17" s="1"/>
  <c r="E35" i="17"/>
  <c r="E34" i="17" s="1"/>
  <c r="E26" i="17" s="1"/>
  <c r="E16" i="17" s="1"/>
  <c r="H162" i="17"/>
  <c r="B176" i="17"/>
  <c r="E98" i="17"/>
  <c r="E122" i="17"/>
  <c r="E121" i="17" s="1"/>
  <c r="D120" i="17"/>
  <c r="D235" i="17" s="1"/>
  <c r="H120" i="17"/>
  <c r="H235" i="17" s="1"/>
  <c r="B162" i="17"/>
  <c r="B120" i="17" s="1"/>
  <c r="B86" i="17"/>
  <c r="B56" i="17" s="1"/>
  <c r="B16" i="17" s="1"/>
  <c r="B235" i="17" s="1"/>
  <c r="G86" i="17"/>
  <c r="G56" i="17" s="1"/>
  <c r="E141" i="17"/>
  <c r="E155" i="17"/>
  <c r="E176" i="17"/>
  <c r="E190" i="17"/>
  <c r="E203" i="17"/>
  <c r="E200" i="17" s="1"/>
  <c r="E211" i="17"/>
  <c r="C86" i="17"/>
  <c r="C56" i="17" s="1"/>
  <c r="C16" i="17" s="1"/>
  <c r="C235" i="17" s="1"/>
  <c r="I141" i="17"/>
  <c r="I155" i="17"/>
  <c r="I176" i="17"/>
  <c r="I190" i="17"/>
  <c r="I203" i="17"/>
  <c r="I200" i="17" s="1"/>
  <c r="F211" i="17"/>
  <c r="F162" i="17" s="1"/>
  <c r="F120" i="17" s="1"/>
  <c r="F235" i="17" s="1"/>
  <c r="I211" i="17"/>
  <c r="E162" i="17" l="1"/>
  <c r="I162" i="17"/>
  <c r="E120" i="17"/>
  <c r="E235" i="17" s="1"/>
  <c r="I140" i="17"/>
  <c r="I138" i="17" s="1"/>
  <c r="E140" i="17"/>
  <c r="E138" i="17" s="1"/>
  <c r="I16" i="17"/>
  <c r="I120" i="17" l="1"/>
  <c r="I235" i="17" s="1"/>
</calcChain>
</file>

<file path=xl/sharedStrings.xml><?xml version="1.0" encoding="utf-8"?>
<sst xmlns="http://schemas.openxmlformats.org/spreadsheetml/2006/main" count="247" uniqueCount="167">
  <si>
    <t>Cuadro 7. COMPONENTES NORMALIZADOS DE LA POSICIÓN DE INVERSIÓN INTERNACIONAL</t>
  </si>
  <si>
    <t>(en millones de balboas)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</si>
  <si>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</si>
  <si>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</si>
  <si>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</si>
  <si>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</si>
  <si>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</si>
  <si>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</si>
  <si>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</si>
  <si>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</si>
  <si>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Componentes normalizados de la Posición</t>
  </si>
  <si>
    <t>de inversión internacional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</si>
  <si>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</si>
  <si>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</si>
  <si>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</si>
  <si>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</si>
  <si>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</si>
  <si>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</si>
  <si>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</si>
  <si>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</si>
  <si>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</si>
  <si>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</si>
  <si>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</si>
  <si>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</si>
  <si>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</si>
  <si>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</si>
  <si>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</si>
  <si>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</si>
  <si>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</si>
  <si>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</si>
  <si>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</si>
  <si>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</si>
  <si>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</si>
  <si>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</si>
  <si>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</si>
  <si>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</si>
  <si>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</si>
  <si>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</si>
  <si>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</si>
  <si>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</si>
  <si>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</si>
  <si>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</si>
  <si>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</si>
  <si>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</si>
  <si>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</si>
  <si>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</si>
  <si>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</si>
  <si>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</si>
  <si>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</si>
  <si>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</si>
  <si>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</si>
  <si>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</si>
  <si>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</si>
  <si>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</si>
  <si>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</si>
  <si>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</si>
  <si>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</si>
  <si>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</si>
  <si>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</si>
  <si>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</si>
  <si>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</si>
  <si>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</si>
  <si>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</si>
  <si>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</si>
  <si>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</si>
  <si>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</si>
  <si>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</si>
  <si>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</si>
  <si>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</si>
  <si>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</si>
  <si>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</si>
  <si>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</si>
  <si>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</si>
  <si>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</si>
  <si>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</si>
  <si>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</si>
  <si>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</si>
  <si>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</si>
  <si>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</si>
  <si>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</si>
  <si>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</si>
  <si>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</si>
  <si>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</si>
  <si>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</si>
  <si>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</si>
  <si>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</si>
  <si>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</si>
  <si>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</si>
  <si>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</si>
  <si>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</si>
  <si>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</si>
  <si>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</si>
  <si>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</si>
  <si>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</si>
  <si>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</si>
  <si>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</si>
  <si>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</si>
  <si>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</si>
  <si>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</si>
  <si>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</si>
  <si>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</si>
  <si>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</si>
  <si>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</si>
  <si>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</si>
  <si>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</si>
  <si>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</si>
  <si>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</si>
  <si>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</si>
  <si>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</si>
  <si>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</si>
  <si>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</si>
  <si>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</si>
  <si>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</si>
  <si>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</si>
  <si>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</si>
  <si>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</si>
  <si>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</si>
  <si>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</si>
  <si>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</si>
  <si>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</si>
  <si>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</si>
  <si>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</si>
  <si>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</si>
  <si>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</si>
  <si>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</si>
  <si>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</si>
  <si>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</si>
  <si>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</si>
  <si>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</si>
  <si>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</si>
  <si>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</si>
  <si>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</si>
  <si>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</si>
  <si>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</si>
  <si>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</si>
  <si>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</si>
  <si>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</si>
  <si>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</si>
  <si>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</si>
  <si>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</si>
  <si>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</si>
  <si>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</si>
  <si>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</si>
  <si>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</si>
  <si>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</si>
  <si>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</si>
  <si>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</si>
  <si>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</si>
  <si>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</si>
  <si>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</si>
  <si>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</si>
  <si>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</si>
  <si>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</si>
  <si>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</si>
  <si>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>III. Posición de inversión internacional neta  (I-II)</t>
  </si>
  <si>
    <t xml:space="preserve">       3.1.4  Otros activos</t>
  </si>
  <si>
    <t>NOTA: La diferencia que se observa entre el total y los parciales, se debe al redondeo.</t>
  </si>
  <si>
    <t>I.  Activos (Continuación):</t>
  </si>
  <si>
    <t>II. Pasivos (Continuación):</t>
  </si>
  <si>
    <t>Otras va-</t>
  </si>
  <si>
    <t>riaciones</t>
  </si>
  <si>
    <t>Posición al final</t>
  </si>
  <si>
    <t>Posición al inicio</t>
  </si>
  <si>
    <t>2021 (E)</t>
  </si>
  <si>
    <t>2020 (P)</t>
  </si>
  <si>
    <t>EN LA RÉPUBLICA, SEGÚN PARTIDA: PRIMER TRIMESTRE 2020-21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</si>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</sst>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1" fillId="0" borderId="0" xfId="0" applyNumberFormat="1" applyFont="1" applyFill="1"/>
    <xf numFmtId="0" fontId="2" fillId="0" borderId="0" xfId="0" applyNumberFormat="1" applyFont="1" applyFill="1" applyProtection="1"/>
    <xf numFmtId="0" fontId="2" fillId="0" borderId="10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0" xfId="0" applyNumberFormat="1" applyFont="1" applyFill="1" applyAlignment="1" applyProtection="1"/>
    <xf numFmtId="0" fontId="1" fillId="2" borderId="10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1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protection locked="0"/>
    </xf>
    <xf numFmtId="0" fontId="2" fillId="0" borderId="4" xfId="0" quotePrefix="1" applyNumberFormat="1" applyFont="1" applyFill="1" applyBorder="1" applyAlignment="1" applyProtection="1"/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/>
    <xf numFmtId="0" fontId="2" fillId="3" borderId="0" xfId="0" applyNumberFormat="1" applyFont="1" applyFill="1"/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64" fontId="1" fillId="0" borderId="12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2" fillId="0" borderId="5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showGridLines="0" tabSelected="1" zoomScaleNormal="100" zoomScaleSheetLayoutView="100" workbookViewId="0">
      <pane xSplit="1" ySplit="14" topLeftCell="B15" activePane="bottomRight" state="frozen"/>
      <selection pane="topRight" activeCell="C1" sqref="C1"/>
      <selection pane="bottomLeft" activeCell="A15" sqref="A15"/>
      <selection pane="bottomRight" sqref="A1:I1"/>
    </sheetView>
  </sheetViews>
  <sheetFormatPr baseColWidth="10" defaultRowHeight="12.75" customHeight="1" x14ac:dyDescent="0.2"/>
  <cols>
    <col min="1" max="1" width="60.28515625" style="8" customWidth="1"/>
    <col min="2" max="2" width="9" style="8" customWidth="1"/>
    <col min="3" max="4" width="8.7109375" style="8" customWidth="1"/>
    <col min="5" max="6" width="9" style="8" customWidth="1"/>
    <col min="7" max="8" width="8.7109375" style="8" customWidth="1"/>
    <col min="9" max="9" width="9" style="8" customWidth="1"/>
    <col min="10" max="16384" width="11.42578125" style="8"/>
  </cols>
  <sheetData>
    <row r="1" spans="1:9" ht="12.75" customHeight="1" x14ac:dyDescent="0.2">
      <c r="A1" s="47" t="s">
        <v>6</v>
      </c>
      <c r="B1" s="47"/>
      <c r="C1" s="47"/>
      <c r="D1" s="47"/>
      <c r="E1" s="47"/>
      <c r="F1" s="47"/>
      <c r="G1" s="47"/>
      <c r="H1" s="47"/>
      <c r="I1" s="47"/>
    </row>
    <row r="2" spans="1:9" ht="12.75" customHeight="1" x14ac:dyDescent="0.2">
      <c r="A2" s="48" t="s">
        <v>7</v>
      </c>
      <c r="B2" s="48"/>
      <c r="C2" s="48"/>
      <c r="D2" s="48"/>
      <c r="E2" s="48"/>
      <c r="F2" s="48"/>
      <c r="G2" s="48"/>
      <c r="H2" s="48"/>
      <c r="I2" s="48"/>
    </row>
    <row r="3" spans="1:9" ht="12.75" customHeight="1" x14ac:dyDescent="0.2">
      <c r="A3" s="47" t="s">
        <v>8</v>
      </c>
      <c r="B3" s="47"/>
      <c r="C3" s="47"/>
      <c r="D3" s="47"/>
      <c r="E3" s="47"/>
      <c r="F3" s="47"/>
      <c r="G3" s="47"/>
      <c r="H3" s="47"/>
      <c r="I3" s="47"/>
    </row>
    <row r="4" spans="1:9" ht="6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s="9" customFormat="1" ht="12.75" customHeight="1" x14ac:dyDescent="0.2">
      <c r="A5" s="46" t="s">
        <v>0</v>
      </c>
      <c r="B5" s="46"/>
      <c r="C5" s="46"/>
      <c r="D5" s="46"/>
      <c r="E5" s="46"/>
      <c r="F5" s="46"/>
      <c r="G5" s="46"/>
      <c r="H5" s="46"/>
      <c r="I5" s="46"/>
    </row>
    <row r="6" spans="1:9" s="9" customFormat="1" ht="12.75" customHeight="1" x14ac:dyDescent="0.2">
      <c r="A6" s="46" t="s">
        <v>165</v>
      </c>
      <c r="B6" s="46"/>
      <c r="C6" s="46"/>
      <c r="D6" s="46"/>
      <c r="E6" s="46"/>
      <c r="F6" s="46"/>
      <c r="G6" s="46"/>
      <c r="H6" s="46"/>
      <c r="I6" s="46"/>
    </row>
    <row r="7" spans="1:9" ht="6" customHeight="1" x14ac:dyDescent="0.2">
      <c r="A7" s="10"/>
      <c r="B7" s="10"/>
      <c r="C7" s="10"/>
      <c r="D7" s="10"/>
      <c r="E7" s="10"/>
      <c r="F7" s="10"/>
      <c r="G7" s="10"/>
      <c r="H7" s="10"/>
      <c r="I7" s="10"/>
    </row>
    <row r="8" spans="1:9" ht="14.1" customHeight="1" x14ac:dyDescent="0.2">
      <c r="A8" s="1"/>
      <c r="B8" s="44" t="s">
        <v>10</v>
      </c>
      <c r="C8" s="45"/>
      <c r="D8" s="45"/>
      <c r="E8" s="45"/>
      <c r="F8" s="45"/>
      <c r="G8" s="45"/>
      <c r="H8" s="45"/>
      <c r="I8" s="45"/>
    </row>
    <row r="9" spans="1:9" ht="14.1" customHeight="1" x14ac:dyDescent="0.2">
      <c r="A9" s="2"/>
      <c r="B9" s="29" t="s">
        <v>11</v>
      </c>
      <c r="C9" s="30"/>
      <c r="D9" s="30"/>
      <c r="E9" s="30"/>
      <c r="F9" s="30"/>
      <c r="G9" s="30"/>
      <c r="H9" s="30"/>
      <c r="I9" s="30"/>
    </row>
    <row r="10" spans="1:9" ht="14.1" customHeight="1" x14ac:dyDescent="0.2">
      <c r="A10" s="2"/>
      <c r="B10" s="31" t="s">
        <v>1</v>
      </c>
      <c r="C10" s="32"/>
      <c r="D10" s="32"/>
      <c r="E10" s="32"/>
      <c r="F10" s="32"/>
      <c r="G10" s="32"/>
      <c r="H10" s="32"/>
      <c r="I10" s="32"/>
    </row>
    <row r="11" spans="1:9" ht="14.1" customHeight="1" x14ac:dyDescent="0.2">
      <c r="A11" s="3" t="s">
        <v>2</v>
      </c>
      <c r="B11" s="33" t="s">
        <v>164</v>
      </c>
      <c r="C11" s="34"/>
      <c r="D11" s="34"/>
      <c r="E11" s="35"/>
      <c r="F11" s="33" t="s">
        <v>163</v>
      </c>
      <c r="G11" s="34"/>
      <c r="H11" s="34"/>
      <c r="I11" s="34"/>
    </row>
    <row r="12" spans="1:9" ht="14.1" customHeight="1" x14ac:dyDescent="0.2">
      <c r="A12" s="2"/>
      <c r="B12" s="36" t="s">
        <v>162</v>
      </c>
      <c r="C12" s="39" t="s">
        <v>3</v>
      </c>
      <c r="D12" s="40"/>
      <c r="E12" s="36" t="s">
        <v>161</v>
      </c>
      <c r="F12" s="36" t="s">
        <v>162</v>
      </c>
      <c r="G12" s="39" t="s">
        <v>3</v>
      </c>
      <c r="H12" s="40"/>
      <c r="I12" s="41" t="s">
        <v>161</v>
      </c>
    </row>
    <row r="13" spans="1:9" ht="14.1" customHeight="1" x14ac:dyDescent="0.2">
      <c r="A13" s="2"/>
      <c r="B13" s="37"/>
      <c r="C13" s="27" t="s">
        <v>4</v>
      </c>
      <c r="D13" s="15" t="s">
        <v>159</v>
      </c>
      <c r="E13" s="37"/>
      <c r="F13" s="37"/>
      <c r="G13" s="27" t="s">
        <v>4</v>
      </c>
      <c r="H13" s="15" t="s">
        <v>159</v>
      </c>
      <c r="I13" s="42"/>
    </row>
    <row r="14" spans="1:9" ht="14.1" customHeight="1" x14ac:dyDescent="0.2">
      <c r="A14" s="4"/>
      <c r="B14" s="38"/>
      <c r="C14" s="28"/>
      <c r="D14" s="16" t="s">
        <v>160</v>
      </c>
      <c r="E14" s="38"/>
      <c r="F14" s="38"/>
      <c r="G14" s="28"/>
      <c r="H14" s="16" t="s">
        <v>160</v>
      </c>
      <c r="I14" s="43"/>
    </row>
    <row r="15" spans="1:9" ht="6" customHeight="1" x14ac:dyDescent="0.2">
      <c r="A15" s="19"/>
      <c r="B15" s="11"/>
      <c r="C15" s="11"/>
      <c r="D15" s="11"/>
      <c r="E15" s="11"/>
      <c r="F15" s="11"/>
      <c r="G15" s="11"/>
      <c r="H15" s="11"/>
      <c r="I15" s="17"/>
    </row>
    <row r="16" spans="1:9" ht="15.95" customHeight="1" x14ac:dyDescent="0.2">
      <c r="A16" s="20" t="s">
        <v>12</v>
      </c>
      <c r="B16" s="49">
        <f t="shared" ref="B16:I16" si="0">SUM(B17+B26+B56+B106)</f>
        <v>72312.733897110011</v>
      </c>
      <c r="C16" s="49">
        <f t="shared" si="0"/>
        <v>-152.94552264999879</v>
      </c>
      <c r="D16" s="49">
        <f t="shared" si="0"/>
        <v>-56.20425401</v>
      </c>
      <c r="E16" s="49">
        <f t="shared" si="0"/>
        <v>72103.584120450018</v>
      </c>
      <c r="F16" s="49">
        <f t="shared" si="0"/>
        <v>77360.521944660009</v>
      </c>
      <c r="G16" s="49">
        <f t="shared" si="0"/>
        <v>38.985063950000267</v>
      </c>
      <c r="H16" s="49">
        <f t="shared" si="0"/>
        <v>-27.000223179999878</v>
      </c>
      <c r="I16" s="50">
        <f t="shared" si="0"/>
        <v>77372.506785430014</v>
      </c>
    </row>
    <row r="17" spans="1:9" ht="15" customHeight="1" x14ac:dyDescent="0.2">
      <c r="A17" s="20" t="s">
        <v>13</v>
      </c>
      <c r="B17" s="49">
        <f>SUM(B18+B25)</f>
        <v>5888.675080879997</v>
      </c>
      <c r="C17" s="49">
        <f t="shared" ref="C17:I17" si="1">SUM(C18+C25)</f>
        <v>-38.91922005</v>
      </c>
      <c r="D17" s="49">
        <f t="shared" si="1"/>
        <v>3.786E-5</v>
      </c>
      <c r="E17" s="49">
        <f t="shared" si="1"/>
        <v>5849.7558986899976</v>
      </c>
      <c r="F17" s="49">
        <f>SUM(F18+F25)</f>
        <v>5850.0653988299964</v>
      </c>
      <c r="G17" s="49">
        <f t="shared" ref="G17:H17" si="2">SUM(G18+G25)</f>
        <v>24.242872479999999</v>
      </c>
      <c r="H17" s="49">
        <f t="shared" si="2"/>
        <v>0</v>
      </c>
      <c r="I17" s="50">
        <f t="shared" si="1"/>
        <v>5874.3082713099966</v>
      </c>
    </row>
    <row r="18" spans="1:9" ht="15" customHeight="1" x14ac:dyDescent="0.2">
      <c r="A18" s="20" t="s">
        <v>14</v>
      </c>
      <c r="B18" s="49">
        <f>SUM(B19)</f>
        <v>5888.675080879997</v>
      </c>
      <c r="C18" s="49">
        <f t="shared" ref="C18:I18" si="3">SUM(C19)</f>
        <v>-38.91922005</v>
      </c>
      <c r="D18" s="49">
        <f t="shared" si="3"/>
        <v>3.786E-5</v>
      </c>
      <c r="E18" s="49">
        <f t="shared" si="3"/>
        <v>5849.7558986899976</v>
      </c>
      <c r="F18" s="49">
        <f>SUM(F19)</f>
        <v>5850.0653988299964</v>
      </c>
      <c r="G18" s="49">
        <f t="shared" si="3"/>
        <v>24.242872479999999</v>
      </c>
      <c r="H18" s="49">
        <f t="shared" si="3"/>
        <v>0</v>
      </c>
      <c r="I18" s="50">
        <f t="shared" si="3"/>
        <v>5874.3082713099966</v>
      </c>
    </row>
    <row r="19" spans="1:9" ht="14.25" customHeight="1" x14ac:dyDescent="0.2">
      <c r="A19" s="21" t="s">
        <v>15</v>
      </c>
      <c r="B19" s="5">
        <f>SUM(B20+B21+B22+B23)</f>
        <v>5888.675080879997</v>
      </c>
      <c r="C19" s="5">
        <f t="shared" ref="C19:I19" si="4">SUM(C20+C21+C22+C23)</f>
        <v>-38.91922005</v>
      </c>
      <c r="D19" s="5">
        <f t="shared" si="4"/>
        <v>3.786E-5</v>
      </c>
      <c r="E19" s="5">
        <f t="shared" si="4"/>
        <v>5849.7558986899976</v>
      </c>
      <c r="F19" s="5">
        <f>SUM(F20+F21+F22+F23)</f>
        <v>5850.0653988299964</v>
      </c>
      <c r="G19" s="5">
        <f t="shared" ref="G19:H19" si="5">SUM(G20+G21+G22+G23)</f>
        <v>24.242872479999999</v>
      </c>
      <c r="H19" s="5">
        <f t="shared" si="5"/>
        <v>0</v>
      </c>
      <c r="I19" s="51">
        <f t="shared" si="4"/>
        <v>5874.3082713099966</v>
      </c>
    </row>
    <row r="20" spans="1:9" ht="14.25" customHeight="1" x14ac:dyDescent="0.2">
      <c r="A20" s="21" t="s">
        <v>16</v>
      </c>
      <c r="B20" s="5">
        <v>3591.572624949999</v>
      </c>
      <c r="C20" s="5">
        <v>-59.672457610000002</v>
      </c>
      <c r="D20" s="5">
        <v>2.851E-5</v>
      </c>
      <c r="E20" s="5">
        <f t="shared" ref="E20:E25" si="6">SUM(B20+C20+D20)</f>
        <v>3531.9001958499989</v>
      </c>
      <c r="F20" s="5">
        <v>3248.5248688899983</v>
      </c>
      <c r="G20" s="5">
        <v>21.970242389999999</v>
      </c>
      <c r="H20" s="5">
        <v>0</v>
      </c>
      <c r="I20" s="51">
        <f t="shared" ref="I20:I25" si="7">SUM(F20+G20+H20)</f>
        <v>3270.4951112799981</v>
      </c>
    </row>
    <row r="21" spans="1:9" ht="14.25" customHeight="1" x14ac:dyDescent="0.2">
      <c r="A21" s="20" t="s">
        <v>17</v>
      </c>
      <c r="B21" s="5">
        <v>1427.2070559299991</v>
      </c>
      <c r="C21" s="5">
        <v>24.413205560000002</v>
      </c>
      <c r="D21" s="5">
        <v>9.3500000000000003E-6</v>
      </c>
      <c r="E21" s="5">
        <f t="shared" si="6"/>
        <v>1451.6202708399992</v>
      </c>
      <c r="F21" s="5">
        <v>1741.1347579399992</v>
      </c>
      <c r="G21" s="5">
        <v>3.04860709</v>
      </c>
      <c r="H21" s="5">
        <v>0</v>
      </c>
      <c r="I21" s="51">
        <f t="shared" si="7"/>
        <v>1744.1833650299991</v>
      </c>
    </row>
    <row r="22" spans="1:9" ht="14.25" customHeight="1" x14ac:dyDescent="0.2">
      <c r="A22" s="21" t="s">
        <v>18</v>
      </c>
      <c r="B22" s="5">
        <v>513.64109999999994</v>
      </c>
      <c r="C22" s="5">
        <v>-3.6599680000000001</v>
      </c>
      <c r="D22" s="5">
        <v>0</v>
      </c>
      <c r="E22" s="5">
        <f t="shared" si="6"/>
        <v>509.98113199999995</v>
      </c>
      <c r="F22" s="5">
        <v>504.15147199999996</v>
      </c>
      <c r="G22" s="5">
        <v>-0.77597700000000003</v>
      </c>
      <c r="H22" s="5">
        <v>0</v>
      </c>
      <c r="I22" s="51">
        <f t="shared" si="7"/>
        <v>503.37549499999994</v>
      </c>
    </row>
    <row r="23" spans="1:9" ht="14.25" customHeight="1" x14ac:dyDescent="0.2">
      <c r="A23" s="21" t="s">
        <v>19</v>
      </c>
      <c r="B23" s="5">
        <v>356.2543</v>
      </c>
      <c r="C23" s="5">
        <v>0</v>
      </c>
      <c r="D23" s="5">
        <v>0</v>
      </c>
      <c r="E23" s="5">
        <f t="shared" si="6"/>
        <v>356.2543</v>
      </c>
      <c r="F23" s="5">
        <v>356.2543</v>
      </c>
      <c r="G23" s="5">
        <v>0</v>
      </c>
      <c r="H23" s="5">
        <v>0</v>
      </c>
      <c r="I23" s="51">
        <f t="shared" si="7"/>
        <v>356.2543</v>
      </c>
    </row>
    <row r="24" spans="1:9" ht="14.25" customHeight="1" x14ac:dyDescent="0.2">
      <c r="A24" s="20" t="s">
        <v>20</v>
      </c>
      <c r="B24" s="6">
        <v>0</v>
      </c>
      <c r="C24" s="6">
        <v>0</v>
      </c>
      <c r="D24" s="6">
        <v>0</v>
      </c>
      <c r="E24" s="5">
        <f t="shared" si="6"/>
        <v>0</v>
      </c>
      <c r="F24" s="6">
        <v>0</v>
      </c>
      <c r="G24" s="6">
        <v>0</v>
      </c>
      <c r="H24" s="6">
        <v>0</v>
      </c>
      <c r="I24" s="51">
        <f t="shared" si="7"/>
        <v>0</v>
      </c>
    </row>
    <row r="25" spans="1:9" ht="15" customHeight="1" x14ac:dyDescent="0.2">
      <c r="A25" s="20" t="s">
        <v>21</v>
      </c>
      <c r="B25" s="7">
        <v>0</v>
      </c>
      <c r="C25" s="7">
        <v>0</v>
      </c>
      <c r="D25" s="7">
        <v>0</v>
      </c>
      <c r="E25" s="49">
        <f t="shared" si="6"/>
        <v>0</v>
      </c>
      <c r="F25" s="7">
        <v>0</v>
      </c>
      <c r="G25" s="7">
        <v>0</v>
      </c>
      <c r="H25" s="7">
        <v>0</v>
      </c>
      <c r="I25" s="50">
        <f t="shared" si="7"/>
        <v>0</v>
      </c>
    </row>
    <row r="26" spans="1:9" ht="15" customHeight="1" x14ac:dyDescent="0.2">
      <c r="A26" s="20" t="s">
        <v>22</v>
      </c>
      <c r="B26" s="49">
        <f>SUM(B27+B34)</f>
        <v>13405.150748729999</v>
      </c>
      <c r="C26" s="49">
        <f t="shared" ref="C26:I26" si="8">SUM(C27+C34)</f>
        <v>-19.818709160000154</v>
      </c>
      <c r="D26" s="49">
        <f t="shared" si="8"/>
        <v>-53.034768370000002</v>
      </c>
      <c r="E26" s="49">
        <f t="shared" si="8"/>
        <v>13332.297271199999</v>
      </c>
      <c r="F26" s="49">
        <f>SUM(F27+F34)</f>
        <v>14338.901250409999</v>
      </c>
      <c r="G26" s="49">
        <f t="shared" ref="G26:H26" si="9">SUM(G27+G34)</f>
        <v>1250.1606894100003</v>
      </c>
      <c r="H26" s="49">
        <f t="shared" si="9"/>
        <v>-18.328503519999991</v>
      </c>
      <c r="I26" s="50">
        <f t="shared" si="8"/>
        <v>15570.733436299997</v>
      </c>
    </row>
    <row r="27" spans="1:9" ht="15" customHeight="1" x14ac:dyDescent="0.2">
      <c r="A27" s="20" t="s">
        <v>23</v>
      </c>
      <c r="B27" s="49">
        <f>SUM(B28+B29+B30+B31)</f>
        <v>1067.2215058400002</v>
      </c>
      <c r="C27" s="49">
        <f t="shared" ref="C27:I27" si="10">SUM(C28+C29+C30+C31)</f>
        <v>-35.444125339999999</v>
      </c>
      <c r="D27" s="49">
        <f t="shared" si="10"/>
        <v>0</v>
      </c>
      <c r="E27" s="49">
        <f t="shared" si="10"/>
        <v>1031.7773805000004</v>
      </c>
      <c r="F27" s="49">
        <f>SUM(F28+F29+F30+F31)</f>
        <v>1146.7571258300004</v>
      </c>
      <c r="G27" s="49">
        <f t="shared" ref="G27:H27" si="11">SUM(G28+G29+G30+G31)</f>
        <v>128.85973637000001</v>
      </c>
      <c r="H27" s="49">
        <f t="shared" si="11"/>
        <v>-5.599999894911889E-7</v>
      </c>
      <c r="I27" s="50">
        <f t="shared" si="10"/>
        <v>1275.6168616400005</v>
      </c>
    </row>
    <row r="28" spans="1:9" ht="14.25" customHeight="1" x14ac:dyDescent="0.2">
      <c r="A28" s="21" t="s">
        <v>24</v>
      </c>
      <c r="B28" s="6">
        <v>0</v>
      </c>
      <c r="C28" s="6">
        <v>0</v>
      </c>
      <c r="D28" s="6">
        <v>0</v>
      </c>
      <c r="E28" s="5">
        <f>SUM(B28+C28+D28)</f>
        <v>0</v>
      </c>
      <c r="F28" s="6">
        <v>0</v>
      </c>
      <c r="G28" s="6">
        <v>0</v>
      </c>
      <c r="H28" s="6">
        <v>0</v>
      </c>
      <c r="I28" s="51">
        <f>SUM(F28+G28+H28)</f>
        <v>0</v>
      </c>
    </row>
    <row r="29" spans="1:9" ht="14.25" customHeight="1" x14ac:dyDescent="0.2">
      <c r="A29" s="20" t="s">
        <v>25</v>
      </c>
      <c r="B29" s="5">
        <v>215.86373183999999</v>
      </c>
      <c r="C29" s="5">
        <v>-46.061274930000003</v>
      </c>
      <c r="D29" s="5">
        <v>0</v>
      </c>
      <c r="E29" s="5">
        <f>SUM(B29+C29+D29)</f>
        <v>169.80245690999999</v>
      </c>
      <c r="F29" s="5">
        <v>258.39978209999998</v>
      </c>
      <c r="G29" s="5">
        <v>-10.507839150000001</v>
      </c>
      <c r="H29" s="5">
        <v>-5.599999894911889E-7</v>
      </c>
      <c r="I29" s="51">
        <f>SUM(F29+G29+H29)</f>
        <v>247.89194239</v>
      </c>
    </row>
    <row r="30" spans="1:9" ht="14.25" customHeight="1" x14ac:dyDescent="0.2">
      <c r="A30" s="21" t="s">
        <v>26</v>
      </c>
      <c r="B30" s="6">
        <v>0</v>
      </c>
      <c r="C30" s="6">
        <v>0</v>
      </c>
      <c r="D30" s="6">
        <v>0</v>
      </c>
      <c r="E30" s="5">
        <f>SUM(B30+C30+D30)</f>
        <v>0</v>
      </c>
      <c r="F30" s="6">
        <v>0</v>
      </c>
      <c r="G30" s="6">
        <v>0</v>
      </c>
      <c r="H30" s="6">
        <v>0</v>
      </c>
      <c r="I30" s="51">
        <f>SUM(F30+G30+H30)</f>
        <v>0</v>
      </c>
    </row>
    <row r="31" spans="1:9" ht="14.25" customHeight="1" x14ac:dyDescent="0.2">
      <c r="A31" s="21" t="s">
        <v>27</v>
      </c>
      <c r="B31" s="5">
        <f>SUM(B32+B33)</f>
        <v>851.35777400000029</v>
      </c>
      <c r="C31" s="5">
        <f t="shared" ref="C31:I31" si="12">SUM(C32+C33)</f>
        <v>10.61714959</v>
      </c>
      <c r="D31" s="5">
        <f t="shared" si="12"/>
        <v>0</v>
      </c>
      <c r="E31" s="5">
        <f t="shared" si="12"/>
        <v>861.97492359000034</v>
      </c>
      <c r="F31" s="5">
        <f>SUM(F32+F33)</f>
        <v>888.35734373000048</v>
      </c>
      <c r="G31" s="5">
        <f t="shared" ref="G31:H31" si="13">SUM(G32+G33)</f>
        <v>139.36757552</v>
      </c>
      <c r="H31" s="5">
        <f t="shared" si="13"/>
        <v>0</v>
      </c>
      <c r="I31" s="51">
        <f t="shared" si="12"/>
        <v>1027.7249192500005</v>
      </c>
    </row>
    <row r="32" spans="1:9" ht="14.25" customHeight="1" x14ac:dyDescent="0.2">
      <c r="A32" s="20" t="s">
        <v>18</v>
      </c>
      <c r="B32" s="5">
        <v>16.280234000000007</v>
      </c>
      <c r="C32" s="5">
        <v>-3.59998</v>
      </c>
      <c r="D32" s="5">
        <v>0</v>
      </c>
      <c r="E32" s="5">
        <f>SUM(B32+C32+D32)</f>
        <v>12.680254000000007</v>
      </c>
      <c r="F32" s="5">
        <v>2.004710000000006</v>
      </c>
      <c r="G32" s="5">
        <v>-0.9</v>
      </c>
      <c r="H32" s="5">
        <v>0</v>
      </c>
      <c r="I32" s="51">
        <f>SUM(F32+G32+H32)</f>
        <v>1.1047100000000061</v>
      </c>
    </row>
    <row r="33" spans="1:9" ht="14.25" customHeight="1" x14ac:dyDescent="0.2">
      <c r="A33" s="21" t="s">
        <v>19</v>
      </c>
      <c r="B33" s="5">
        <v>835.07754000000034</v>
      </c>
      <c r="C33" s="5">
        <v>14.217129590000001</v>
      </c>
      <c r="D33" s="5">
        <v>0</v>
      </c>
      <c r="E33" s="5">
        <f>SUM(B33+C33+D33)</f>
        <v>849.29466959000035</v>
      </c>
      <c r="F33" s="5">
        <v>886.35263373000043</v>
      </c>
      <c r="G33" s="5">
        <v>140.26757552000001</v>
      </c>
      <c r="H33" s="5">
        <v>0</v>
      </c>
      <c r="I33" s="51">
        <f>SUM(F33+G33+H33)</f>
        <v>1026.6202092500005</v>
      </c>
    </row>
    <row r="34" spans="1:9" ht="15" customHeight="1" x14ac:dyDescent="0.2">
      <c r="A34" s="22" t="s">
        <v>28</v>
      </c>
      <c r="B34" s="49">
        <f>SUM(B35+B44+B49)</f>
        <v>12337.929242889999</v>
      </c>
      <c r="C34" s="49">
        <f t="shared" ref="C34:I34" si="14">SUM(C35+C44+C49)</f>
        <v>15.625416179999846</v>
      </c>
      <c r="D34" s="49">
        <f t="shared" si="14"/>
        <v>-53.034768370000002</v>
      </c>
      <c r="E34" s="49">
        <f t="shared" si="14"/>
        <v>12300.519890699999</v>
      </c>
      <c r="F34" s="49">
        <f>SUM(F35+F44+F49)</f>
        <v>13192.144124579998</v>
      </c>
      <c r="G34" s="49">
        <f t="shared" ref="G34:H34" si="15">SUM(G35+G44+G49)</f>
        <v>1121.3009530400002</v>
      </c>
      <c r="H34" s="49">
        <f t="shared" si="15"/>
        <v>-18.328502960000002</v>
      </c>
      <c r="I34" s="50">
        <f t="shared" si="14"/>
        <v>14295.116574659996</v>
      </c>
    </row>
    <row r="35" spans="1:9" ht="14.25" customHeight="1" x14ac:dyDescent="0.2">
      <c r="A35" s="20" t="s">
        <v>29</v>
      </c>
      <c r="B35" s="5">
        <f>SUM(B36+B37+B38+B41)</f>
        <v>11727.30950664</v>
      </c>
      <c r="C35" s="5">
        <f t="shared" ref="C35:I35" si="16">SUM(C36+C37+C38+C41)</f>
        <v>-285.6695987600001</v>
      </c>
      <c r="D35" s="5">
        <f t="shared" si="16"/>
        <v>-53.034629870000003</v>
      </c>
      <c r="E35" s="5">
        <f t="shared" si="16"/>
        <v>11388.60527801</v>
      </c>
      <c r="F35" s="5">
        <f>SUM(F36+F37+F38+F41)</f>
        <v>12101.858383489998</v>
      </c>
      <c r="G35" s="5">
        <f t="shared" ref="G35:H35" si="17">SUM(G36+G37+G38+G41)</f>
        <v>1183.3109207000002</v>
      </c>
      <c r="H35" s="5">
        <f t="shared" si="17"/>
        <v>-18.331502790000002</v>
      </c>
      <c r="I35" s="51">
        <f t="shared" si="16"/>
        <v>13266.837801399997</v>
      </c>
    </row>
    <row r="36" spans="1:9" ht="14.25" customHeight="1" x14ac:dyDescent="0.2">
      <c r="A36" s="21" t="s">
        <v>30</v>
      </c>
      <c r="B36" s="6">
        <v>0</v>
      </c>
      <c r="C36" s="6">
        <v>0</v>
      </c>
      <c r="D36" s="6">
        <v>0</v>
      </c>
      <c r="E36" s="5">
        <f>SUM(B36+C36+D36)</f>
        <v>0</v>
      </c>
      <c r="F36" s="6">
        <v>0</v>
      </c>
      <c r="G36" s="6">
        <v>0</v>
      </c>
      <c r="H36" s="6">
        <v>0</v>
      </c>
      <c r="I36" s="51">
        <f>SUM(F36+G36+H36)</f>
        <v>0</v>
      </c>
    </row>
    <row r="37" spans="1:9" ht="14.25" customHeight="1" x14ac:dyDescent="0.2">
      <c r="A37" s="21" t="s">
        <v>31</v>
      </c>
      <c r="B37" s="5">
        <v>1126.33649216</v>
      </c>
      <c r="C37" s="5">
        <v>60.466083930000003</v>
      </c>
      <c r="D37" s="5">
        <v>-53.034593999999998</v>
      </c>
      <c r="E37" s="5">
        <f>SUM(B37+C37+D37)</f>
        <v>1133.76798209</v>
      </c>
      <c r="F37" s="5">
        <v>1122.0072784799997</v>
      </c>
      <c r="G37" s="5">
        <v>25.609746139999999</v>
      </c>
      <c r="H37" s="5">
        <v>-18.331509310000001</v>
      </c>
      <c r="I37" s="51">
        <f>SUM(F37+G37+H37)</f>
        <v>1129.2855153099997</v>
      </c>
    </row>
    <row r="38" spans="1:9" ht="14.25" customHeight="1" x14ac:dyDescent="0.2">
      <c r="A38" s="20" t="s">
        <v>32</v>
      </c>
      <c r="B38" s="5">
        <f>SUM(B39+B40)</f>
        <v>7455.6319084799998</v>
      </c>
      <c r="C38" s="5">
        <f t="shared" ref="C38:I38" si="18">SUM(C39+C40)</f>
        <v>-649.54337897000005</v>
      </c>
      <c r="D38" s="5">
        <f t="shared" si="18"/>
        <v>-3.557E-5</v>
      </c>
      <c r="E38" s="5">
        <f t="shared" si="18"/>
        <v>6806.0884939399994</v>
      </c>
      <c r="F38" s="5">
        <f>SUM(F39+F40)</f>
        <v>8482.5691542699988</v>
      </c>
      <c r="G38" s="5">
        <f t="shared" ref="G38:H38" si="19">SUM(G39+G40)</f>
        <v>209.41945461</v>
      </c>
      <c r="H38" s="5">
        <f t="shared" si="19"/>
        <v>0</v>
      </c>
      <c r="I38" s="51">
        <f t="shared" si="18"/>
        <v>8691.9886088799976</v>
      </c>
    </row>
    <row r="39" spans="1:9" ht="14.25" customHeight="1" x14ac:dyDescent="0.2">
      <c r="A39" s="21" t="s">
        <v>33</v>
      </c>
      <c r="B39" s="5">
        <v>5761.0285110799996</v>
      </c>
      <c r="C39" s="5">
        <v>-621.92942913000002</v>
      </c>
      <c r="D39" s="5">
        <v>-1.0217000000000001E-4</v>
      </c>
      <c r="E39" s="5">
        <f>SUM(B39+C39+D39)</f>
        <v>5139.0989797799994</v>
      </c>
      <c r="F39" s="5">
        <v>6900.9065638499987</v>
      </c>
      <c r="G39" s="5">
        <v>537.57400103999998</v>
      </c>
      <c r="H39" s="5">
        <v>0</v>
      </c>
      <c r="I39" s="51">
        <f>SUM(F39+G39+H39)</f>
        <v>7438.4805648899983</v>
      </c>
    </row>
    <row r="40" spans="1:9" ht="14.25" customHeight="1" x14ac:dyDescent="0.2">
      <c r="A40" s="21" t="s">
        <v>34</v>
      </c>
      <c r="B40" s="5">
        <v>1694.6033974000002</v>
      </c>
      <c r="C40" s="5">
        <v>-27.61394984</v>
      </c>
      <c r="D40" s="5">
        <v>6.6600000000000006E-5</v>
      </c>
      <c r="E40" s="5">
        <f>SUM(B40+C40+D40)</f>
        <v>1666.9895141600002</v>
      </c>
      <c r="F40" s="5">
        <v>1581.6625904200002</v>
      </c>
      <c r="G40" s="5">
        <v>-328.15454642999998</v>
      </c>
      <c r="H40" s="5">
        <v>0</v>
      </c>
      <c r="I40" s="51">
        <f>SUM(F40+G40+H40)</f>
        <v>1253.5080439900003</v>
      </c>
    </row>
    <row r="41" spans="1:9" ht="14.25" customHeight="1" x14ac:dyDescent="0.2">
      <c r="A41" s="20" t="s">
        <v>35</v>
      </c>
      <c r="B41" s="5">
        <f>SUM(B42+B43)</f>
        <v>3145.3411060000003</v>
      </c>
      <c r="C41" s="5">
        <f t="shared" ref="C41:I41" si="20">SUM(C42+C43)</f>
        <v>303.40769627999998</v>
      </c>
      <c r="D41" s="5">
        <f t="shared" si="20"/>
        <v>-2.9999999999999999E-7</v>
      </c>
      <c r="E41" s="5">
        <f t="shared" si="20"/>
        <v>3448.7488019800003</v>
      </c>
      <c r="F41" s="5">
        <f>SUM(F42+F43)</f>
        <v>2497.2819507400004</v>
      </c>
      <c r="G41" s="5">
        <f t="shared" ref="G41:H41" si="21">SUM(G42+G43)</f>
        <v>948.28171995000025</v>
      </c>
      <c r="H41" s="5">
        <f t="shared" si="21"/>
        <v>6.5200000000000003E-6</v>
      </c>
      <c r="I41" s="51">
        <f t="shared" si="20"/>
        <v>3445.5636772100011</v>
      </c>
    </row>
    <row r="42" spans="1:9" ht="14.25" customHeight="1" x14ac:dyDescent="0.2">
      <c r="A42" s="21" t="s">
        <v>36</v>
      </c>
      <c r="B42" s="5">
        <v>48.268026000000006</v>
      </c>
      <c r="C42" s="5">
        <v>1.0860259999999999</v>
      </c>
      <c r="D42" s="5">
        <v>0</v>
      </c>
      <c r="E42" s="5">
        <f>SUM(B42+C42+D42)</f>
        <v>49.354052000000003</v>
      </c>
      <c r="F42" s="5">
        <v>45.093486000000006</v>
      </c>
      <c r="G42" s="5">
        <v>0</v>
      </c>
      <c r="H42" s="5">
        <v>0</v>
      </c>
      <c r="I42" s="51">
        <f>SUM(F42+G42+H42)</f>
        <v>45.093486000000006</v>
      </c>
    </row>
    <row r="43" spans="1:9" ht="14.25" customHeight="1" x14ac:dyDescent="0.2">
      <c r="A43" s="21" t="s">
        <v>37</v>
      </c>
      <c r="B43" s="5">
        <v>3097.0730800000001</v>
      </c>
      <c r="C43" s="5">
        <v>302.32167027999998</v>
      </c>
      <c r="D43" s="5">
        <v>-2.9999999999999999E-7</v>
      </c>
      <c r="E43" s="5">
        <f>SUM(B43+C43+D43)</f>
        <v>3399.3947499800001</v>
      </c>
      <c r="F43" s="5">
        <v>2452.1884647400002</v>
      </c>
      <c r="G43" s="5">
        <v>948.28171995000025</v>
      </c>
      <c r="H43" s="5">
        <v>6.5200000000000003E-6</v>
      </c>
      <c r="I43" s="51">
        <f>SUM(F43+G43+H43)</f>
        <v>3400.4701912100008</v>
      </c>
    </row>
    <row r="44" spans="1:9" ht="14.25" customHeight="1" x14ac:dyDescent="0.2">
      <c r="A44" s="20" t="s">
        <v>38</v>
      </c>
      <c r="B44" s="5">
        <f>SUM(B45+B48)</f>
        <v>581.27950323999971</v>
      </c>
      <c r="C44" s="5">
        <f t="shared" ref="C44:I44" si="22">SUM(C45+C48)</f>
        <v>230.60092361999995</v>
      </c>
      <c r="D44" s="5">
        <f t="shared" si="22"/>
        <v>-1.0751000000000001E-4</v>
      </c>
      <c r="E44" s="5">
        <f t="shared" si="22"/>
        <v>811.8803193499997</v>
      </c>
      <c r="F44" s="5">
        <f>SUM(F45+F48)</f>
        <v>1003.5309155999996</v>
      </c>
      <c r="G44" s="5">
        <f t="shared" ref="G44:H44" si="23">SUM(G45+G48)</f>
        <v>-81.968133980000005</v>
      </c>
      <c r="H44" s="5">
        <f t="shared" si="23"/>
        <v>0</v>
      </c>
      <c r="I44" s="51">
        <f t="shared" si="22"/>
        <v>921.56278161999967</v>
      </c>
    </row>
    <row r="45" spans="1:9" ht="14.25" customHeight="1" x14ac:dyDescent="0.2">
      <c r="A45" s="20" t="s">
        <v>32</v>
      </c>
      <c r="B45" s="5">
        <f>SUM(B46+B47)</f>
        <v>405.84450323999988</v>
      </c>
      <c r="C45" s="5">
        <f t="shared" ref="C45:I45" si="24">SUM(C46+C47)</f>
        <v>217.89825701999996</v>
      </c>
      <c r="D45" s="5">
        <f t="shared" si="24"/>
        <v>-1.0751000000000001E-4</v>
      </c>
      <c r="E45" s="5">
        <f t="shared" si="24"/>
        <v>623.74265274999982</v>
      </c>
      <c r="F45" s="5">
        <f>SUM(F46+F47)</f>
        <v>842.20665457999974</v>
      </c>
      <c r="G45" s="5">
        <f t="shared" ref="G45:H45" si="25">SUM(G46+G47)</f>
        <v>-65.084336780000001</v>
      </c>
      <c r="H45" s="5">
        <f t="shared" si="25"/>
        <v>0</v>
      </c>
      <c r="I45" s="51">
        <f t="shared" si="24"/>
        <v>777.12231779999979</v>
      </c>
    </row>
    <row r="46" spans="1:9" ht="14.25" customHeight="1" x14ac:dyDescent="0.2">
      <c r="A46" s="21" t="s">
        <v>33</v>
      </c>
      <c r="B46" s="5">
        <v>307.51466556999998</v>
      </c>
      <c r="C46" s="5">
        <v>206.68106113999994</v>
      </c>
      <c r="D46" s="5">
        <v>-5.1749999999999997E-5</v>
      </c>
      <c r="E46" s="5">
        <f>SUM(B46+C46+D46)</f>
        <v>514.19567495999991</v>
      </c>
      <c r="F46" s="5">
        <v>624.25015252999981</v>
      </c>
      <c r="G46" s="5">
        <v>-66.165455600000001</v>
      </c>
      <c r="H46" s="5">
        <v>0</v>
      </c>
      <c r="I46" s="51">
        <f>SUM(F46+G46+H46)</f>
        <v>558.08469692999984</v>
      </c>
    </row>
    <row r="47" spans="1:9" ht="14.25" customHeight="1" x14ac:dyDescent="0.2">
      <c r="A47" s="21" t="s">
        <v>34</v>
      </c>
      <c r="B47" s="5">
        <v>98.329837669999932</v>
      </c>
      <c r="C47" s="5">
        <v>11.217195880000014</v>
      </c>
      <c r="D47" s="5">
        <v>-5.5760000000000001E-5</v>
      </c>
      <c r="E47" s="5">
        <f>SUM(B47+C47+D47)</f>
        <v>109.54697778999996</v>
      </c>
      <c r="F47" s="5">
        <v>217.95650204999993</v>
      </c>
      <c r="G47" s="5">
        <v>1.0811188199999999</v>
      </c>
      <c r="H47" s="5">
        <v>0</v>
      </c>
      <c r="I47" s="51">
        <f>SUM(F47+G47+H47)</f>
        <v>219.03762086999993</v>
      </c>
    </row>
    <row r="48" spans="1:9" ht="14.25" customHeight="1" x14ac:dyDescent="0.2">
      <c r="A48" s="20" t="s">
        <v>35</v>
      </c>
      <c r="B48" s="5">
        <v>175.43499999999989</v>
      </c>
      <c r="C48" s="5">
        <v>12.702666600000001</v>
      </c>
      <c r="D48" s="5">
        <v>0</v>
      </c>
      <c r="E48" s="5">
        <f>SUM(B48+C48+D48)</f>
        <v>188.13766659999987</v>
      </c>
      <c r="F48" s="5">
        <v>161.32426101999988</v>
      </c>
      <c r="G48" s="5">
        <v>-16.8837972</v>
      </c>
      <c r="H48" s="5">
        <v>0</v>
      </c>
      <c r="I48" s="51">
        <f>SUM(F48+G48+H48)</f>
        <v>144.44046381999988</v>
      </c>
    </row>
    <row r="49" spans="1:9" ht="14.25" customHeight="1" x14ac:dyDescent="0.2">
      <c r="A49" s="20" t="s">
        <v>39</v>
      </c>
      <c r="B49" s="5">
        <f>SUM(B50+B51+B52+B55)</f>
        <v>29.340233009999999</v>
      </c>
      <c r="C49" s="5">
        <f t="shared" ref="C49:I49" si="26">SUM(C50+C51+C52+C55)</f>
        <v>70.694091319999998</v>
      </c>
      <c r="D49" s="5">
        <f t="shared" si="26"/>
        <v>-3.099E-5</v>
      </c>
      <c r="E49" s="5">
        <f t="shared" si="26"/>
        <v>100.03429333999998</v>
      </c>
      <c r="F49" s="5">
        <f>SUM(F50+F51+F52+F55)</f>
        <v>86.754825489999988</v>
      </c>
      <c r="G49" s="5">
        <f t="shared" ref="G49:H49" si="27">SUM(G50+G51+G52+G55)</f>
        <v>19.958166319999997</v>
      </c>
      <c r="H49" s="5">
        <f t="shared" si="27"/>
        <v>2.999830000002035E-3</v>
      </c>
      <c r="I49" s="51">
        <f t="shared" si="26"/>
        <v>106.71599163999998</v>
      </c>
    </row>
    <row r="50" spans="1:9" ht="14.25" customHeight="1" x14ac:dyDescent="0.2">
      <c r="A50" s="21" t="s">
        <v>30</v>
      </c>
      <c r="B50" s="6">
        <v>0</v>
      </c>
      <c r="C50" s="6">
        <v>0</v>
      </c>
      <c r="D50" s="6">
        <v>0</v>
      </c>
      <c r="E50" s="5">
        <f>SUM(B50+C50+D50)</f>
        <v>0</v>
      </c>
      <c r="F50" s="6">
        <v>0</v>
      </c>
      <c r="G50" s="6">
        <v>0</v>
      </c>
      <c r="H50" s="6">
        <v>0</v>
      </c>
      <c r="I50" s="51">
        <f>SUM(F50+G50+H50)</f>
        <v>0</v>
      </c>
    </row>
    <row r="51" spans="1:9" ht="14.25" customHeight="1" x14ac:dyDescent="0.2">
      <c r="A51" s="21" t="s">
        <v>31</v>
      </c>
      <c r="B51" s="5">
        <v>0.62736099999999784</v>
      </c>
      <c r="C51" s="5">
        <v>11.857074000000001</v>
      </c>
      <c r="D51" s="5">
        <v>0</v>
      </c>
      <c r="E51" s="5">
        <f>SUM(B51+C51+D51)</f>
        <v>12.484434999999998</v>
      </c>
      <c r="F51" s="5">
        <v>0.22421116999999757</v>
      </c>
      <c r="G51" s="5">
        <v>11.70788196</v>
      </c>
      <c r="H51" s="5">
        <v>2.999830000002035E-3</v>
      </c>
      <c r="I51" s="51">
        <f>SUM(F51+G51+H51)</f>
        <v>11.93509296</v>
      </c>
    </row>
    <row r="52" spans="1:9" ht="14.25" customHeight="1" x14ac:dyDescent="0.2">
      <c r="A52" s="20" t="s">
        <v>32</v>
      </c>
      <c r="B52" s="5">
        <f>SUM(B53+B54)</f>
        <v>28.712872009999998</v>
      </c>
      <c r="C52" s="5">
        <f t="shared" ref="C52:I52" si="28">SUM(C53+C54)</f>
        <v>58.837017319999994</v>
      </c>
      <c r="D52" s="5">
        <f t="shared" si="28"/>
        <v>-3.099E-5</v>
      </c>
      <c r="E52" s="5">
        <f t="shared" si="28"/>
        <v>87.549858339999986</v>
      </c>
      <c r="F52" s="5">
        <f>SUM(F53+F54)</f>
        <v>86.530614319999984</v>
      </c>
      <c r="G52" s="5">
        <f t="shared" ref="G52:H52" si="29">SUM(G53+G54)</f>
        <v>8.2502843599999984</v>
      </c>
      <c r="H52" s="5">
        <f t="shared" si="29"/>
        <v>0</v>
      </c>
      <c r="I52" s="51">
        <f t="shared" si="28"/>
        <v>94.780898679999979</v>
      </c>
    </row>
    <row r="53" spans="1:9" ht="14.25" customHeight="1" x14ac:dyDescent="0.2">
      <c r="A53" s="21" t="s">
        <v>33</v>
      </c>
      <c r="B53" s="5">
        <v>28.036958330000008</v>
      </c>
      <c r="C53" s="5">
        <v>35.55107276999999</v>
      </c>
      <c r="D53" s="5">
        <v>-4.5569999999999999E-5</v>
      </c>
      <c r="E53" s="5">
        <f>SUM(B53+C53+D53)</f>
        <v>63.587985529999997</v>
      </c>
      <c r="F53" s="5">
        <v>69.668744129999993</v>
      </c>
      <c r="G53" s="5">
        <v>-12.72199303</v>
      </c>
      <c r="H53" s="5">
        <v>0</v>
      </c>
      <c r="I53" s="51">
        <f>SUM(F53+G53+H53)</f>
        <v>56.946751099999993</v>
      </c>
    </row>
    <row r="54" spans="1:9" ht="14.25" customHeight="1" x14ac:dyDescent="0.2">
      <c r="A54" s="21" t="s">
        <v>34</v>
      </c>
      <c r="B54" s="5">
        <v>0.6759136799999903</v>
      </c>
      <c r="C54" s="5">
        <v>23.285944550000004</v>
      </c>
      <c r="D54" s="5">
        <v>1.4579999999999999E-5</v>
      </c>
      <c r="E54" s="5">
        <f>SUM(B54+C54+D54)</f>
        <v>23.961872809999992</v>
      </c>
      <c r="F54" s="5">
        <v>16.861870189999994</v>
      </c>
      <c r="G54" s="5">
        <v>20.972277389999999</v>
      </c>
      <c r="H54" s="5">
        <v>0</v>
      </c>
      <c r="I54" s="51">
        <f>SUM(F54+G54+H54)</f>
        <v>37.834147579999993</v>
      </c>
    </row>
    <row r="55" spans="1:9" ht="14.25" customHeight="1" x14ac:dyDescent="0.2">
      <c r="A55" s="20" t="s">
        <v>35</v>
      </c>
      <c r="B55" s="6">
        <v>4.4408920985006262E-15</v>
      </c>
      <c r="C55" s="6">
        <v>0</v>
      </c>
      <c r="D55" s="6">
        <v>0</v>
      </c>
      <c r="E55" s="5">
        <f>SUM(B55+C55+D55)</f>
        <v>4.4408920985006262E-15</v>
      </c>
      <c r="F55" s="6">
        <v>4.4408920985006262E-15</v>
      </c>
      <c r="G55" s="6">
        <v>0</v>
      </c>
      <c r="H55" s="6">
        <v>0</v>
      </c>
      <c r="I55" s="51">
        <f>SUM(F55+G55+H55)</f>
        <v>4.4408920985006262E-15</v>
      </c>
    </row>
    <row r="56" spans="1:9" ht="15" customHeight="1" x14ac:dyDescent="0.2">
      <c r="A56" s="20" t="s">
        <v>107</v>
      </c>
      <c r="B56" s="49">
        <f t="shared" ref="B56:I56" si="30">SUM(B57+B69+B79+B86)</f>
        <v>48644.371230620018</v>
      </c>
      <c r="C56" s="49">
        <f t="shared" si="30"/>
        <v>823.0616742800014</v>
      </c>
      <c r="D56" s="49">
        <f t="shared" si="30"/>
        <v>-5.5399999999999775E-6</v>
      </c>
      <c r="E56" s="49">
        <f t="shared" si="30"/>
        <v>49467.432899360021</v>
      </c>
      <c r="F56" s="49">
        <f t="shared" si="30"/>
        <v>47241.625120450022</v>
      </c>
      <c r="G56" s="49">
        <f t="shared" si="30"/>
        <v>-446.32415339000005</v>
      </c>
      <c r="H56" s="49">
        <f t="shared" si="30"/>
        <v>-4.388999988801919E-5</v>
      </c>
      <c r="I56" s="50">
        <f t="shared" si="30"/>
        <v>46795.30092317002</v>
      </c>
    </row>
    <row r="57" spans="1:9" ht="15" customHeight="1" x14ac:dyDescent="0.2">
      <c r="A57" s="20" t="s">
        <v>40</v>
      </c>
      <c r="B57" s="49">
        <f>SUM(B58)</f>
        <v>7513.7246840000007</v>
      </c>
      <c r="C57" s="49">
        <f t="shared" ref="C57:I57" si="31">SUM(C58)</f>
        <v>2.4517803499999999</v>
      </c>
      <c r="D57" s="49">
        <f t="shared" si="31"/>
        <v>0</v>
      </c>
      <c r="E57" s="49">
        <f t="shared" si="31"/>
        <v>7516.1764643500001</v>
      </c>
      <c r="F57" s="49">
        <f>SUM(F58)</f>
        <v>7585.314552060001</v>
      </c>
      <c r="G57" s="49">
        <f t="shared" si="31"/>
        <v>-69.020399940000004</v>
      </c>
      <c r="H57" s="49">
        <f t="shared" si="31"/>
        <v>0</v>
      </c>
      <c r="I57" s="50">
        <f t="shared" si="31"/>
        <v>7516.2941521200009</v>
      </c>
    </row>
    <row r="58" spans="1:9" ht="14.25" customHeight="1" x14ac:dyDescent="0.2">
      <c r="A58" s="20" t="s">
        <v>41</v>
      </c>
      <c r="B58" s="5">
        <f>SUM(B59+B64)</f>
        <v>7513.7246840000007</v>
      </c>
      <c r="C58" s="5">
        <f t="shared" ref="C58:I58" si="32">SUM(C59+C64)</f>
        <v>2.4517803499999999</v>
      </c>
      <c r="D58" s="5">
        <f t="shared" si="32"/>
        <v>0</v>
      </c>
      <c r="E58" s="5">
        <f t="shared" si="32"/>
        <v>7516.1764643500001</v>
      </c>
      <c r="F58" s="5">
        <f>SUM(F59+F64)</f>
        <v>7585.314552060001</v>
      </c>
      <c r="G58" s="5">
        <f t="shared" ref="G58:H58" si="33">SUM(G59+G64)</f>
        <v>-69.020399940000004</v>
      </c>
      <c r="H58" s="5">
        <f t="shared" si="33"/>
        <v>0</v>
      </c>
      <c r="I58" s="51">
        <f t="shared" si="32"/>
        <v>7516.2941521200009</v>
      </c>
    </row>
    <row r="59" spans="1:9" ht="14.25" customHeight="1" x14ac:dyDescent="0.2">
      <c r="A59" s="20" t="s">
        <v>42</v>
      </c>
      <c r="B59" s="5">
        <f>SUM(B60+B61+B62+B63)</f>
        <v>1284.996674</v>
      </c>
      <c r="C59" s="5">
        <f t="shared" ref="C59:I59" si="34">SUM(C60+C61+C62+C63)</f>
        <v>62.79224645</v>
      </c>
      <c r="D59" s="5">
        <f t="shared" si="34"/>
        <v>0</v>
      </c>
      <c r="E59" s="5">
        <f t="shared" si="34"/>
        <v>1347.78892045</v>
      </c>
      <c r="F59" s="5">
        <f>SUM(F60+F61+F62+F63)</f>
        <v>1448.3121243500002</v>
      </c>
      <c r="G59" s="5">
        <f t="shared" ref="G59:H59" si="35">SUM(G60+G61+G62+G63)</f>
        <v>-22.24368398</v>
      </c>
      <c r="H59" s="5">
        <f t="shared" si="35"/>
        <v>0</v>
      </c>
      <c r="I59" s="51">
        <f t="shared" si="34"/>
        <v>1426.0684403700002</v>
      </c>
    </row>
    <row r="60" spans="1:9" ht="14.25" customHeight="1" x14ac:dyDescent="0.2">
      <c r="A60" s="21" t="s">
        <v>43</v>
      </c>
      <c r="B60" s="5">
        <v>173.60000000000002</v>
      </c>
      <c r="C60" s="5">
        <v>0.5</v>
      </c>
      <c r="D60" s="5">
        <v>0</v>
      </c>
      <c r="E60" s="5">
        <f>SUM(B60+C60+D60)</f>
        <v>174.10000000000002</v>
      </c>
      <c r="F60" s="5">
        <v>175.60000000000002</v>
      </c>
      <c r="G60" s="5">
        <v>0.5</v>
      </c>
      <c r="H60" s="5">
        <v>0</v>
      </c>
      <c r="I60" s="51">
        <f>SUM(F60+G60+H60)</f>
        <v>176.10000000000002</v>
      </c>
    </row>
    <row r="61" spans="1:9" ht="14.25" customHeight="1" x14ac:dyDescent="0.2">
      <c r="A61" s="21" t="s">
        <v>44</v>
      </c>
      <c r="B61" s="6">
        <v>0</v>
      </c>
      <c r="C61" s="6">
        <v>0</v>
      </c>
      <c r="D61" s="6">
        <v>0</v>
      </c>
      <c r="E61" s="5">
        <f>SUM(B61+C61+D61)</f>
        <v>0</v>
      </c>
      <c r="F61" s="6">
        <v>0</v>
      </c>
      <c r="G61" s="6">
        <v>0</v>
      </c>
      <c r="H61" s="6">
        <v>0</v>
      </c>
      <c r="I61" s="51">
        <f>SUM(F61+G61+H61)</f>
        <v>0</v>
      </c>
    </row>
    <row r="62" spans="1:9" ht="14.25" customHeight="1" x14ac:dyDescent="0.2">
      <c r="A62" s="21" t="s">
        <v>45</v>
      </c>
      <c r="B62" s="5">
        <v>1051.8966740000001</v>
      </c>
      <c r="C62" s="5">
        <v>62.092246449999998</v>
      </c>
      <c r="D62" s="5">
        <v>0</v>
      </c>
      <c r="E62" s="5">
        <f>SUM(B62+C62+D62)</f>
        <v>1113.98892045</v>
      </c>
      <c r="F62" s="5">
        <v>1212.4121243500001</v>
      </c>
      <c r="G62" s="5">
        <v>-22.943683979999999</v>
      </c>
      <c r="H62" s="5">
        <v>0</v>
      </c>
      <c r="I62" s="51">
        <f>SUM(F62+G62+H62)</f>
        <v>1189.4684403700001</v>
      </c>
    </row>
    <row r="63" spans="1:9" ht="14.25" customHeight="1" x14ac:dyDescent="0.2">
      <c r="A63" s="21" t="s">
        <v>46</v>
      </c>
      <c r="B63" s="5">
        <v>59.500000000000014</v>
      </c>
      <c r="C63" s="5">
        <v>0.2</v>
      </c>
      <c r="D63" s="5">
        <v>0</v>
      </c>
      <c r="E63" s="5">
        <f>SUM(B63+C63+D63)</f>
        <v>59.700000000000017</v>
      </c>
      <c r="F63" s="5">
        <v>60.300000000000026</v>
      </c>
      <c r="G63" s="5">
        <v>0.2</v>
      </c>
      <c r="H63" s="5">
        <v>0</v>
      </c>
      <c r="I63" s="51">
        <f>SUM(F63+G63+H63)</f>
        <v>60.500000000000028</v>
      </c>
    </row>
    <row r="64" spans="1:9" ht="14.25" customHeight="1" x14ac:dyDescent="0.2">
      <c r="A64" s="20" t="s">
        <v>47</v>
      </c>
      <c r="B64" s="5">
        <f t="shared" ref="B64:I64" si="36">SUM(B65+B66+B67+B68)</f>
        <v>6228.7280100000007</v>
      </c>
      <c r="C64" s="5">
        <f t="shared" si="36"/>
        <v>-60.3404661</v>
      </c>
      <c r="D64" s="5">
        <f t="shared" si="36"/>
        <v>0</v>
      </c>
      <c r="E64" s="5">
        <f t="shared" si="36"/>
        <v>6168.3875439000003</v>
      </c>
      <c r="F64" s="5">
        <f t="shared" si="36"/>
        <v>6137.002427710001</v>
      </c>
      <c r="G64" s="5">
        <f t="shared" si="36"/>
        <v>-46.776715960000004</v>
      </c>
      <c r="H64" s="5">
        <f t="shared" si="36"/>
        <v>0</v>
      </c>
      <c r="I64" s="51">
        <f t="shared" si="36"/>
        <v>6090.2257117500012</v>
      </c>
    </row>
    <row r="65" spans="1:9" ht="14.25" customHeight="1" x14ac:dyDescent="0.2">
      <c r="A65" s="21" t="s">
        <v>43</v>
      </c>
      <c r="B65" s="5">
        <v>820.40000000000009</v>
      </c>
      <c r="C65" s="5">
        <v>0</v>
      </c>
      <c r="D65" s="5">
        <v>0</v>
      </c>
      <c r="E65" s="5">
        <f>SUM(B65+C65+D65)</f>
        <v>820.40000000000009</v>
      </c>
      <c r="F65" s="5">
        <v>820.40000000000009</v>
      </c>
      <c r="G65" s="5">
        <v>0</v>
      </c>
      <c r="H65" s="5">
        <v>0</v>
      </c>
      <c r="I65" s="51">
        <f>SUM(F65+G65+H65)</f>
        <v>820.40000000000009</v>
      </c>
    </row>
    <row r="66" spans="1:9" ht="14.25" customHeight="1" x14ac:dyDescent="0.2">
      <c r="A66" s="21" t="s">
        <v>44</v>
      </c>
      <c r="B66" s="6">
        <v>0</v>
      </c>
      <c r="C66" s="6">
        <v>0</v>
      </c>
      <c r="D66" s="6">
        <v>0</v>
      </c>
      <c r="E66" s="5">
        <f>SUM(B66+C66+D66)</f>
        <v>0</v>
      </c>
      <c r="F66" s="6">
        <v>0</v>
      </c>
      <c r="G66" s="6">
        <v>0</v>
      </c>
      <c r="H66" s="6">
        <v>0</v>
      </c>
      <c r="I66" s="51">
        <f>SUM(F66+G66+H66)</f>
        <v>0</v>
      </c>
    </row>
    <row r="67" spans="1:9" ht="14.25" customHeight="1" x14ac:dyDescent="0.2">
      <c r="A67" s="21" t="s">
        <v>45</v>
      </c>
      <c r="B67" s="5">
        <v>5065.7280100000007</v>
      </c>
      <c r="C67" s="5">
        <v>-74.640466099999998</v>
      </c>
      <c r="D67" s="5">
        <v>0</v>
      </c>
      <c r="E67" s="5">
        <f>SUM(B67+C67+D67)</f>
        <v>4991.087543900001</v>
      </c>
      <c r="F67" s="5">
        <v>4916.8024277100003</v>
      </c>
      <c r="G67" s="5">
        <v>-61.076715960000001</v>
      </c>
      <c r="H67" s="5">
        <v>0</v>
      </c>
      <c r="I67" s="51">
        <f>SUM(F67+G67+H67)</f>
        <v>4855.7257117500003</v>
      </c>
    </row>
    <row r="68" spans="1:9" ht="14.25" customHeight="1" x14ac:dyDescent="0.2">
      <c r="A68" s="21" t="s">
        <v>46</v>
      </c>
      <c r="B68" s="5">
        <v>342.59999999999991</v>
      </c>
      <c r="C68" s="5">
        <v>14.3</v>
      </c>
      <c r="D68" s="5">
        <v>0</v>
      </c>
      <c r="E68" s="5">
        <f>SUM(B68+C68+D68)</f>
        <v>356.89999999999992</v>
      </c>
      <c r="F68" s="5">
        <v>399.79999999999995</v>
      </c>
      <c r="G68" s="5">
        <v>14.3</v>
      </c>
      <c r="H68" s="5">
        <v>0</v>
      </c>
      <c r="I68" s="51">
        <f>SUM(F68+G68+H68)</f>
        <v>414.09999999999997</v>
      </c>
    </row>
    <row r="69" spans="1:9" ht="15" customHeight="1" x14ac:dyDescent="0.2">
      <c r="A69" s="20" t="s">
        <v>48</v>
      </c>
      <c r="B69" s="49">
        <f t="shared" ref="B69:I69" si="37">SUM(B70+B71+B73+B78)</f>
        <v>22834.381901540015</v>
      </c>
      <c r="C69" s="49">
        <f t="shared" si="37"/>
        <v>-622.94159653999998</v>
      </c>
      <c r="D69" s="49">
        <f t="shared" si="37"/>
        <v>9.4320000000000005E-5</v>
      </c>
      <c r="E69" s="49">
        <f t="shared" si="37"/>
        <v>22211.440399320014</v>
      </c>
      <c r="F69" s="49">
        <f t="shared" si="37"/>
        <v>20428.940220700013</v>
      </c>
      <c r="G69" s="49">
        <f t="shared" si="37"/>
        <v>-316.90327511999999</v>
      </c>
      <c r="H69" s="49">
        <f t="shared" si="37"/>
        <v>0</v>
      </c>
      <c r="I69" s="50">
        <f t="shared" si="37"/>
        <v>20112.03694558001</v>
      </c>
    </row>
    <row r="70" spans="1:9" ht="14.25" customHeight="1" x14ac:dyDescent="0.2">
      <c r="A70" s="21" t="s">
        <v>49</v>
      </c>
      <c r="B70" s="6">
        <v>0</v>
      </c>
      <c r="C70" s="6">
        <v>0</v>
      </c>
      <c r="D70" s="6">
        <v>0</v>
      </c>
      <c r="E70" s="5">
        <f>SUM(B70+C70+D70)</f>
        <v>0</v>
      </c>
      <c r="F70" s="6">
        <v>0</v>
      </c>
      <c r="G70" s="6">
        <v>0</v>
      </c>
      <c r="H70" s="6">
        <v>0</v>
      </c>
      <c r="I70" s="51">
        <f>SUM(F70+G70+H70)</f>
        <v>0</v>
      </c>
    </row>
    <row r="71" spans="1:9" ht="14.25" customHeight="1" x14ac:dyDescent="0.2">
      <c r="A71" s="20" t="s">
        <v>50</v>
      </c>
      <c r="B71" s="5">
        <v>257.5</v>
      </c>
      <c r="C71" s="5">
        <v>0</v>
      </c>
      <c r="D71" s="5">
        <v>0</v>
      </c>
      <c r="E71" s="5">
        <f>SUM(B71+C71+D71)</f>
        <v>257.5</v>
      </c>
      <c r="F71" s="5">
        <v>257.5</v>
      </c>
      <c r="G71" s="5">
        <v>0</v>
      </c>
      <c r="H71" s="5">
        <v>0</v>
      </c>
      <c r="I71" s="51">
        <f>SUM(F71+G71+H71)</f>
        <v>257.5</v>
      </c>
    </row>
    <row r="72" spans="1:9" ht="12.75" customHeight="1" x14ac:dyDescent="0.2">
      <c r="A72" s="20" t="s">
        <v>157</v>
      </c>
      <c r="B72" s="5"/>
      <c r="C72" s="5"/>
      <c r="D72" s="5"/>
      <c r="E72" s="5"/>
      <c r="F72" s="5"/>
      <c r="G72" s="5"/>
      <c r="H72" s="5"/>
      <c r="I72" s="51"/>
    </row>
    <row r="73" spans="1:9" ht="14.25" customHeight="1" x14ac:dyDescent="0.2">
      <c r="A73" s="21" t="s">
        <v>51</v>
      </c>
      <c r="B73" s="5">
        <f>SUM(B74+B75)</f>
        <v>22576.881901540015</v>
      </c>
      <c r="C73" s="5">
        <f t="shared" ref="C73:I73" si="38">SUM(C74+C75)</f>
        <v>-622.94159653999998</v>
      </c>
      <c r="D73" s="5">
        <f t="shared" si="38"/>
        <v>9.4320000000000005E-5</v>
      </c>
      <c r="E73" s="5">
        <f t="shared" si="38"/>
        <v>21953.940399320014</v>
      </c>
      <c r="F73" s="5">
        <f>SUM(F74+F75)</f>
        <v>20171.440220700013</v>
      </c>
      <c r="G73" s="5">
        <f t="shared" ref="G73:H73" si="39">SUM(G74+G75)</f>
        <v>-316.90327511999999</v>
      </c>
      <c r="H73" s="5">
        <f t="shared" si="39"/>
        <v>0</v>
      </c>
      <c r="I73" s="51">
        <f t="shared" si="38"/>
        <v>19854.53694558001</v>
      </c>
    </row>
    <row r="74" spans="1:9" ht="14.25" customHeight="1" x14ac:dyDescent="0.2">
      <c r="A74" s="21" t="s">
        <v>52</v>
      </c>
      <c r="B74" s="6">
        <v>0</v>
      </c>
      <c r="C74" s="6">
        <v>0</v>
      </c>
      <c r="D74" s="6">
        <v>0</v>
      </c>
      <c r="E74" s="5">
        <f>SUM(B74+C74+D74)</f>
        <v>0</v>
      </c>
      <c r="F74" s="6">
        <v>0</v>
      </c>
      <c r="G74" s="6">
        <v>0</v>
      </c>
      <c r="H74" s="6">
        <v>0</v>
      </c>
      <c r="I74" s="51">
        <f>SUM(F74+G74+H74)</f>
        <v>0</v>
      </c>
    </row>
    <row r="75" spans="1:9" ht="14.25" customHeight="1" x14ac:dyDescent="0.2">
      <c r="A75" s="21" t="s">
        <v>53</v>
      </c>
      <c r="B75" s="5">
        <f>SUM(B76+B77)</f>
        <v>22576.881901540015</v>
      </c>
      <c r="C75" s="5">
        <f t="shared" ref="C75:I75" si="40">SUM(C76+C77)</f>
        <v>-622.94159653999998</v>
      </c>
      <c r="D75" s="5">
        <f t="shared" si="40"/>
        <v>9.4320000000000005E-5</v>
      </c>
      <c r="E75" s="5">
        <f t="shared" si="40"/>
        <v>21953.940399320014</v>
      </c>
      <c r="F75" s="5">
        <f>SUM(F76+F77)</f>
        <v>20171.440220700013</v>
      </c>
      <c r="G75" s="5">
        <f t="shared" ref="G75:H75" si="41">SUM(G76+G77)</f>
        <v>-316.90327511999999</v>
      </c>
      <c r="H75" s="5">
        <f t="shared" si="41"/>
        <v>0</v>
      </c>
      <c r="I75" s="51">
        <f t="shared" si="40"/>
        <v>19854.53694558001</v>
      </c>
    </row>
    <row r="76" spans="1:9" ht="14.25" customHeight="1" x14ac:dyDescent="0.2">
      <c r="A76" s="21" t="s">
        <v>54</v>
      </c>
      <c r="B76" s="5">
        <v>14605.991647770008</v>
      </c>
      <c r="C76" s="5">
        <v>-540.25590454999997</v>
      </c>
      <c r="D76" s="5">
        <v>2.2260000000000004E-5</v>
      </c>
      <c r="E76" s="5">
        <f>SUM(B76+C76+D76)</f>
        <v>14065.735765480007</v>
      </c>
      <c r="F76" s="5">
        <v>14064.988576350006</v>
      </c>
      <c r="G76" s="5">
        <v>-161.23388856</v>
      </c>
      <c r="H76" s="5">
        <v>0</v>
      </c>
      <c r="I76" s="51">
        <f>SUM(F76+G76+H76)</f>
        <v>13903.754687790006</v>
      </c>
    </row>
    <row r="77" spans="1:9" ht="14.25" customHeight="1" x14ac:dyDescent="0.2">
      <c r="A77" s="21" t="s">
        <v>55</v>
      </c>
      <c r="B77" s="5">
        <v>7970.890253770006</v>
      </c>
      <c r="C77" s="5">
        <v>-82.685691990000009</v>
      </c>
      <c r="D77" s="5">
        <v>7.2059999999999998E-5</v>
      </c>
      <c r="E77" s="5">
        <f>SUM(B77+C77+D77)</f>
        <v>7888.204633840006</v>
      </c>
      <c r="F77" s="5">
        <v>6106.4516443500061</v>
      </c>
      <c r="G77" s="5">
        <v>-155.66938655999999</v>
      </c>
      <c r="H77" s="5">
        <v>0</v>
      </c>
      <c r="I77" s="51">
        <f>SUM(F77+G77+H77)</f>
        <v>5950.782257790006</v>
      </c>
    </row>
    <row r="78" spans="1:9" ht="12.75" customHeight="1" x14ac:dyDescent="0.2">
      <c r="A78" s="20" t="s">
        <v>56</v>
      </c>
      <c r="B78" s="6">
        <v>0</v>
      </c>
      <c r="C78" s="6">
        <v>0</v>
      </c>
      <c r="D78" s="6">
        <v>0</v>
      </c>
      <c r="E78" s="5">
        <f>SUM(B78+C78+D78)</f>
        <v>0</v>
      </c>
      <c r="F78" s="6">
        <v>0</v>
      </c>
      <c r="G78" s="6">
        <v>0</v>
      </c>
      <c r="H78" s="6">
        <v>0</v>
      </c>
      <c r="I78" s="51">
        <f>SUM(F78+G78+H78)</f>
        <v>0</v>
      </c>
    </row>
    <row r="79" spans="1:9" ht="14.25" customHeight="1" x14ac:dyDescent="0.2">
      <c r="A79" s="20" t="s">
        <v>57</v>
      </c>
      <c r="B79" s="49">
        <f>SUM(B80+B81+B82+B85)</f>
        <v>16093.366822680004</v>
      </c>
      <c r="C79" s="49">
        <f t="shared" ref="C79:I79" si="42">SUM(C80+C81+C82+C85)</f>
        <v>1430.2971252600014</v>
      </c>
      <c r="D79" s="49">
        <f t="shared" si="42"/>
        <v>5.1870000000000003E-5</v>
      </c>
      <c r="E79" s="49">
        <f t="shared" si="42"/>
        <v>17523.663999810004</v>
      </c>
      <c r="F79" s="49">
        <f>SUM(F80+F81+F82+F85)</f>
        <v>17196.513627690005</v>
      </c>
      <c r="G79" s="49">
        <f t="shared" ref="G79:H79" si="43">SUM(G80+G81+G82+G85)</f>
        <v>-175.05383937000002</v>
      </c>
      <c r="H79" s="49">
        <f t="shared" si="43"/>
        <v>-4.388999988801919E-5</v>
      </c>
      <c r="I79" s="50">
        <f t="shared" si="42"/>
        <v>17021.459744430005</v>
      </c>
    </row>
    <row r="80" spans="1:9" ht="14.25" customHeight="1" x14ac:dyDescent="0.2">
      <c r="A80" s="21" t="s">
        <v>58</v>
      </c>
      <c r="B80" s="6">
        <v>0</v>
      </c>
      <c r="C80" s="6">
        <v>0</v>
      </c>
      <c r="D80" s="6">
        <v>0</v>
      </c>
      <c r="E80" s="5">
        <f>SUM(B80+C80+D80)</f>
        <v>0</v>
      </c>
      <c r="F80" s="6">
        <v>0</v>
      </c>
      <c r="G80" s="6">
        <v>0</v>
      </c>
      <c r="H80" s="6">
        <v>0</v>
      </c>
      <c r="I80" s="51">
        <f>SUM(F80+G80+H80)</f>
        <v>0</v>
      </c>
    </row>
    <row r="81" spans="1:9" ht="14.25" customHeight="1" x14ac:dyDescent="0.2">
      <c r="A81" s="21" t="s">
        <v>59</v>
      </c>
      <c r="B81" s="5">
        <v>59.646357999999765</v>
      </c>
      <c r="C81" s="5">
        <v>15.64398645</v>
      </c>
      <c r="D81" s="5">
        <v>0</v>
      </c>
      <c r="E81" s="5">
        <f>SUM(B81+C81+D81)</f>
        <v>75.290344449999765</v>
      </c>
      <c r="F81" s="5">
        <v>62.371086359999772</v>
      </c>
      <c r="G81" s="5">
        <v>-26.095230999999998</v>
      </c>
      <c r="H81" s="5">
        <v>-4.4999988801919244E-7</v>
      </c>
      <c r="I81" s="51">
        <f>SUM(F81+G81+H81)</f>
        <v>36.275854909999886</v>
      </c>
    </row>
    <row r="82" spans="1:9" ht="14.25" customHeight="1" x14ac:dyDescent="0.2">
      <c r="A82" s="20" t="s">
        <v>60</v>
      </c>
      <c r="B82" s="5">
        <f>SUM(B83+B84)</f>
        <v>13503.269616680003</v>
      </c>
      <c r="C82" s="5">
        <f t="shared" ref="C82:I82" si="44">SUM(C83+C84)</f>
        <v>1300.4209560800014</v>
      </c>
      <c r="D82" s="5">
        <f t="shared" si="44"/>
        <v>5.2310000000000006E-5</v>
      </c>
      <c r="E82" s="5">
        <f t="shared" si="44"/>
        <v>14803.690625070005</v>
      </c>
      <c r="F82" s="5">
        <f>SUM(F83+F84)</f>
        <v>13757.341296500004</v>
      </c>
      <c r="G82" s="5">
        <f t="shared" ref="G82:H82" si="45">SUM(G83+G84)</f>
        <v>-77.915258969999996</v>
      </c>
      <c r="H82" s="5">
        <f t="shared" si="45"/>
        <v>0</v>
      </c>
      <c r="I82" s="51">
        <f t="shared" si="44"/>
        <v>13679.426037530004</v>
      </c>
    </row>
    <row r="83" spans="1:9" ht="14.1" customHeight="1" x14ac:dyDescent="0.2">
      <c r="A83" s="21" t="s">
        <v>16</v>
      </c>
      <c r="B83" s="5">
        <v>8158.6227249700014</v>
      </c>
      <c r="C83" s="5">
        <v>1356.2694120700014</v>
      </c>
      <c r="D83" s="5">
        <v>5.8200000000000005E-5</v>
      </c>
      <c r="E83" s="5">
        <f>SUM(B83+C83+D83)</f>
        <v>9514.8921952400015</v>
      </c>
      <c r="F83" s="5">
        <v>9162.0278437000015</v>
      </c>
      <c r="G83" s="5">
        <v>-96.014496820000005</v>
      </c>
      <c r="H83" s="5">
        <v>0</v>
      </c>
      <c r="I83" s="51">
        <f>SUM(F83+G83+H83)</f>
        <v>9066.0133468800013</v>
      </c>
    </row>
    <row r="84" spans="1:9" ht="14.1" customHeight="1" x14ac:dyDescent="0.2">
      <c r="A84" s="21" t="s">
        <v>61</v>
      </c>
      <c r="B84" s="5">
        <v>5344.6468917100019</v>
      </c>
      <c r="C84" s="5">
        <v>-55.848455989999998</v>
      </c>
      <c r="D84" s="5">
        <v>-5.8899999999999995E-6</v>
      </c>
      <c r="E84" s="5">
        <f>SUM(B84+C84+D84)</f>
        <v>5288.7984298300025</v>
      </c>
      <c r="F84" s="5">
        <v>4595.3134528000028</v>
      </c>
      <c r="G84" s="5">
        <v>18.099237850000002</v>
      </c>
      <c r="H84" s="5">
        <v>0</v>
      </c>
      <c r="I84" s="51">
        <f>SUM(F84+G84+H84)</f>
        <v>4613.4126906500023</v>
      </c>
    </row>
    <row r="85" spans="1:9" ht="14.25" customHeight="1" x14ac:dyDescent="0.2">
      <c r="A85" s="20" t="s">
        <v>62</v>
      </c>
      <c r="B85" s="5">
        <v>2530.4508480000004</v>
      </c>
      <c r="C85" s="5">
        <v>114.23218273000001</v>
      </c>
      <c r="D85" s="5">
        <v>-4.4000000000000002E-7</v>
      </c>
      <c r="E85" s="5">
        <f>SUM(B85+C85+D85)</f>
        <v>2644.6830302900007</v>
      </c>
      <c r="F85" s="5">
        <v>3376.801244830001</v>
      </c>
      <c r="G85" s="5">
        <v>-71.043349400000025</v>
      </c>
      <c r="H85" s="5">
        <v>-4.3439999999999997E-5</v>
      </c>
      <c r="I85" s="51">
        <f>SUM(F85+G85+H85)</f>
        <v>3305.7578519900012</v>
      </c>
    </row>
    <row r="86" spans="1:9" ht="14.25" customHeight="1" x14ac:dyDescent="0.2">
      <c r="A86" s="20" t="s">
        <v>155</v>
      </c>
      <c r="B86" s="49">
        <f>SUM(B87+B90+B93+B98)</f>
        <v>2202.8978224000011</v>
      </c>
      <c r="C86" s="49">
        <f t="shared" ref="C86:I86" si="46">SUM(C87+C90+C93+C98)</f>
        <v>13.254365209999996</v>
      </c>
      <c r="D86" s="49">
        <f t="shared" si="46"/>
        <v>-1.5172999999999999E-4</v>
      </c>
      <c r="E86" s="49">
        <f t="shared" si="46"/>
        <v>2216.1520358800008</v>
      </c>
      <c r="F86" s="49">
        <f>SUM(F87+F90+F93+F98)</f>
        <v>2030.8567200000011</v>
      </c>
      <c r="G86" s="49">
        <f t="shared" ref="G86:H86" si="47">SUM(G87+G90+G93+G98)</f>
        <v>114.65336103999999</v>
      </c>
      <c r="H86" s="49">
        <f t="shared" si="47"/>
        <v>0</v>
      </c>
      <c r="I86" s="50">
        <f t="shared" si="46"/>
        <v>2145.5100810400013</v>
      </c>
    </row>
    <row r="87" spans="1:9" ht="14.25" customHeight="1" x14ac:dyDescent="0.2">
      <c r="A87" s="20" t="s">
        <v>63</v>
      </c>
      <c r="B87" s="5">
        <f>SUM(B88+B89)</f>
        <v>0.5</v>
      </c>
      <c r="C87" s="5">
        <f t="shared" ref="C87:I87" si="48">SUM(C88+C89)</f>
        <v>0</v>
      </c>
      <c r="D87" s="5">
        <f t="shared" si="48"/>
        <v>0</v>
      </c>
      <c r="E87" s="5">
        <f t="shared" si="48"/>
        <v>0.5</v>
      </c>
      <c r="F87" s="5">
        <f>SUM(F88+F89)</f>
        <v>0.5</v>
      </c>
      <c r="G87" s="5">
        <f t="shared" ref="G87:H87" si="49">SUM(G88+G89)</f>
        <v>0</v>
      </c>
      <c r="H87" s="5">
        <f t="shared" si="49"/>
        <v>0</v>
      </c>
      <c r="I87" s="51">
        <f t="shared" si="48"/>
        <v>0.5</v>
      </c>
    </row>
    <row r="88" spans="1:9" ht="14.1" customHeight="1" x14ac:dyDescent="0.2">
      <c r="A88" s="21" t="s">
        <v>42</v>
      </c>
      <c r="B88" s="6">
        <v>0</v>
      </c>
      <c r="C88" s="6">
        <v>0</v>
      </c>
      <c r="D88" s="6">
        <v>0</v>
      </c>
      <c r="E88" s="5">
        <f>SUM(B88+C88+D88)</f>
        <v>0</v>
      </c>
      <c r="F88" s="6">
        <v>0</v>
      </c>
      <c r="G88" s="6">
        <v>0</v>
      </c>
      <c r="H88" s="6">
        <v>0</v>
      </c>
      <c r="I88" s="51">
        <f>SUM(F88+G88+H88)</f>
        <v>0</v>
      </c>
    </row>
    <row r="89" spans="1:9" ht="14.1" customHeight="1" x14ac:dyDescent="0.2">
      <c r="A89" s="21" t="s">
        <v>47</v>
      </c>
      <c r="B89" s="5">
        <v>0.5</v>
      </c>
      <c r="C89" s="5">
        <v>0</v>
      </c>
      <c r="D89" s="5">
        <v>0</v>
      </c>
      <c r="E89" s="5">
        <f>SUM(B89+C89+D89)</f>
        <v>0.5</v>
      </c>
      <c r="F89" s="5">
        <v>0.5</v>
      </c>
      <c r="G89" s="5">
        <v>0</v>
      </c>
      <c r="H89" s="5">
        <v>0</v>
      </c>
      <c r="I89" s="51">
        <f>SUM(F89+G89+H89)</f>
        <v>0.5</v>
      </c>
    </row>
    <row r="90" spans="1:9" ht="14.25" customHeight="1" x14ac:dyDescent="0.2">
      <c r="A90" s="20" t="s">
        <v>64</v>
      </c>
      <c r="B90" s="5">
        <f>SUM(B91+B92)</f>
        <v>130.58509759999998</v>
      </c>
      <c r="C90" s="5">
        <f t="shared" ref="C90:I90" si="50">SUM(C91+C92)</f>
        <v>-23.85877859</v>
      </c>
      <c r="D90" s="5">
        <f t="shared" si="50"/>
        <v>0</v>
      </c>
      <c r="E90" s="5">
        <f t="shared" si="50"/>
        <v>106.72631901</v>
      </c>
      <c r="F90" s="5">
        <f>SUM(F91+F92)</f>
        <v>100.65754099999999</v>
      </c>
      <c r="G90" s="5">
        <f t="shared" ref="G90:H90" si="51">SUM(G91+G92)</f>
        <v>32.336277389999999</v>
      </c>
      <c r="H90" s="5">
        <f t="shared" si="51"/>
        <v>0</v>
      </c>
      <c r="I90" s="51">
        <f t="shared" si="50"/>
        <v>132.99381839</v>
      </c>
    </row>
    <row r="91" spans="1:9" ht="14.1" customHeight="1" x14ac:dyDescent="0.2">
      <c r="A91" s="21" t="s">
        <v>42</v>
      </c>
      <c r="B91" s="5">
        <v>73.8</v>
      </c>
      <c r="C91" s="5">
        <v>0</v>
      </c>
      <c r="D91" s="5">
        <v>0</v>
      </c>
      <c r="E91" s="5">
        <f>SUM(B91+C91+D91)</f>
        <v>73.8</v>
      </c>
      <c r="F91" s="5">
        <v>73.8</v>
      </c>
      <c r="G91" s="5">
        <v>0</v>
      </c>
      <c r="H91" s="5">
        <v>0</v>
      </c>
      <c r="I91" s="51">
        <f>SUM(F91+G91+H91)</f>
        <v>73.8</v>
      </c>
    </row>
    <row r="92" spans="1:9" ht="14.1" customHeight="1" x14ac:dyDescent="0.2">
      <c r="A92" s="21" t="s">
        <v>47</v>
      </c>
      <c r="B92" s="5">
        <v>56.785097599999993</v>
      </c>
      <c r="C92" s="5">
        <v>-23.85877859</v>
      </c>
      <c r="D92" s="5">
        <v>0</v>
      </c>
      <c r="E92" s="5">
        <f>SUM(B92+C92+D92)</f>
        <v>32.926319009999993</v>
      </c>
      <c r="F92" s="5">
        <v>26.857540999999998</v>
      </c>
      <c r="G92" s="5">
        <v>32.336277389999999</v>
      </c>
      <c r="H92" s="5">
        <v>0</v>
      </c>
      <c r="I92" s="51">
        <f>SUM(F92+G92+H92)</f>
        <v>59.193818389999997</v>
      </c>
    </row>
    <row r="93" spans="1:9" ht="14.25" customHeight="1" x14ac:dyDescent="0.2">
      <c r="A93" s="21" t="s">
        <v>65</v>
      </c>
      <c r="B93" s="5">
        <f>SUM(B94+B95)</f>
        <v>533.37658980000015</v>
      </c>
      <c r="C93" s="5">
        <f t="shared" ref="C93:I93" si="52">SUM(C94+C95)</f>
        <v>67.627251569999999</v>
      </c>
      <c r="D93" s="5">
        <f t="shared" si="52"/>
        <v>-1.5172999999999999E-4</v>
      </c>
      <c r="E93" s="5">
        <f t="shared" si="52"/>
        <v>601.00368964000018</v>
      </c>
      <c r="F93" s="5">
        <f>SUM(F94+F95)</f>
        <v>413.61355568000016</v>
      </c>
      <c r="G93" s="5">
        <f t="shared" ref="G93:H93" si="53">SUM(G94+G95)</f>
        <v>79.160507289999998</v>
      </c>
      <c r="H93" s="5">
        <f t="shared" si="53"/>
        <v>0</v>
      </c>
      <c r="I93" s="51">
        <f t="shared" si="52"/>
        <v>492.77406297000016</v>
      </c>
    </row>
    <row r="94" spans="1:9" ht="14.25" customHeight="1" x14ac:dyDescent="0.2">
      <c r="A94" s="21" t="s">
        <v>42</v>
      </c>
      <c r="B94" s="6">
        <v>0</v>
      </c>
      <c r="C94" s="6">
        <v>0</v>
      </c>
      <c r="D94" s="6">
        <v>0</v>
      </c>
      <c r="E94" s="5">
        <f>SUM(B94+C94+D94)</f>
        <v>0</v>
      </c>
      <c r="F94" s="6">
        <v>0</v>
      </c>
      <c r="G94" s="6">
        <v>0</v>
      </c>
      <c r="H94" s="6">
        <v>0</v>
      </c>
      <c r="I94" s="51">
        <f>SUM(F94+G94+H94)</f>
        <v>0</v>
      </c>
    </row>
    <row r="95" spans="1:9" ht="14.25" customHeight="1" x14ac:dyDescent="0.2">
      <c r="A95" s="20" t="s">
        <v>47</v>
      </c>
      <c r="B95" s="5">
        <f>SUM(B96+B97)</f>
        <v>533.37658980000015</v>
      </c>
      <c r="C95" s="5">
        <f t="shared" ref="C95:I95" si="54">SUM(C96+C97)</f>
        <v>67.627251569999999</v>
      </c>
      <c r="D95" s="5">
        <f t="shared" si="54"/>
        <v>-1.5172999999999999E-4</v>
      </c>
      <c r="E95" s="5">
        <f t="shared" si="54"/>
        <v>601.00368964000018</v>
      </c>
      <c r="F95" s="5">
        <f>SUM(F96+F97)</f>
        <v>413.61355568000016</v>
      </c>
      <c r="G95" s="5">
        <f t="shared" ref="G95:H95" si="55">SUM(G96+G97)</f>
        <v>79.160507289999998</v>
      </c>
      <c r="H95" s="5">
        <f t="shared" si="55"/>
        <v>0</v>
      </c>
      <c r="I95" s="51">
        <f t="shared" si="54"/>
        <v>492.77406297000016</v>
      </c>
    </row>
    <row r="96" spans="1:9" ht="14.25" customHeight="1" x14ac:dyDescent="0.2">
      <c r="A96" s="21" t="s">
        <v>66</v>
      </c>
      <c r="B96" s="5">
        <v>455.12729296000032</v>
      </c>
      <c r="C96" s="5">
        <v>-26.124719349999999</v>
      </c>
      <c r="D96" s="5">
        <v>-1.075E-5</v>
      </c>
      <c r="E96" s="5">
        <f>SUM(B96+C96+D96)</f>
        <v>429.0025628600003</v>
      </c>
      <c r="F96" s="5">
        <v>348.76671292000032</v>
      </c>
      <c r="G96" s="5">
        <v>74.302902070000002</v>
      </c>
      <c r="H96" s="5">
        <v>0</v>
      </c>
      <c r="I96" s="51">
        <f>SUM(F96+G96+H96)</f>
        <v>423.06961499000033</v>
      </c>
    </row>
    <row r="97" spans="1:9" ht="14.25" customHeight="1" x14ac:dyDescent="0.2">
      <c r="A97" s="21" t="s">
        <v>67</v>
      </c>
      <c r="B97" s="5">
        <v>78.249296839999843</v>
      </c>
      <c r="C97" s="5">
        <v>93.751970920000005</v>
      </c>
      <c r="D97" s="5">
        <v>-1.4098E-4</v>
      </c>
      <c r="E97" s="5">
        <f>SUM(B97+C97+D97)</f>
        <v>172.00112677999985</v>
      </c>
      <c r="F97" s="5">
        <v>64.846842759999859</v>
      </c>
      <c r="G97" s="5">
        <v>4.8576052199999999</v>
      </c>
      <c r="H97" s="5">
        <v>0</v>
      </c>
      <c r="I97" s="51">
        <f>SUM(F97+G97+H97)</f>
        <v>69.704447979999856</v>
      </c>
    </row>
    <row r="98" spans="1:9" ht="14.25" customHeight="1" x14ac:dyDescent="0.2">
      <c r="A98" s="21" t="s">
        <v>68</v>
      </c>
      <c r="B98" s="5">
        <f>SUM(B99+B100)</f>
        <v>1538.4361350000008</v>
      </c>
      <c r="C98" s="5">
        <f t="shared" ref="C98:I98" si="56">SUM(C99+C100)</f>
        <v>-30.514107770000003</v>
      </c>
      <c r="D98" s="5">
        <f t="shared" si="56"/>
        <v>0</v>
      </c>
      <c r="E98" s="5">
        <f t="shared" si="56"/>
        <v>1507.9220272300008</v>
      </c>
      <c r="F98" s="5">
        <f>SUM(F99+F100)</f>
        <v>1516.0856233200009</v>
      </c>
      <c r="G98" s="5">
        <f t="shared" ref="G98:H98" si="57">SUM(G99+G100)</f>
        <v>3.1565763599999999</v>
      </c>
      <c r="H98" s="5">
        <f t="shared" si="57"/>
        <v>0</v>
      </c>
      <c r="I98" s="51">
        <f t="shared" si="56"/>
        <v>1519.2421996800012</v>
      </c>
    </row>
    <row r="99" spans="1:9" ht="14.25" customHeight="1" x14ac:dyDescent="0.2">
      <c r="A99" s="21" t="s">
        <v>42</v>
      </c>
      <c r="B99" s="6">
        <v>0</v>
      </c>
      <c r="C99" s="6">
        <v>0</v>
      </c>
      <c r="D99" s="6">
        <v>0</v>
      </c>
      <c r="E99" s="5">
        <f>SUM(B99+C99+D99)</f>
        <v>0</v>
      </c>
      <c r="F99" s="6">
        <v>0</v>
      </c>
      <c r="G99" s="6">
        <v>0</v>
      </c>
      <c r="H99" s="6">
        <v>0</v>
      </c>
      <c r="I99" s="51">
        <f>SUM(F99+G99+H99)</f>
        <v>0</v>
      </c>
    </row>
    <row r="100" spans="1:9" ht="14.25" customHeight="1" x14ac:dyDescent="0.2">
      <c r="A100" s="21" t="s">
        <v>47</v>
      </c>
      <c r="B100" s="5">
        <f>SUM(B101+B102+B103+B104+B105)</f>
        <v>1538.4361350000008</v>
      </c>
      <c r="C100" s="5">
        <f t="shared" ref="C100:I100" si="58">SUM(C101+C102+C103+C104+C105)</f>
        <v>-30.514107770000003</v>
      </c>
      <c r="D100" s="5">
        <f t="shared" si="58"/>
        <v>0</v>
      </c>
      <c r="E100" s="5">
        <f t="shared" si="58"/>
        <v>1507.9220272300008</v>
      </c>
      <c r="F100" s="5">
        <f>SUM(F101+F102+F103+F104+F105)</f>
        <v>1516.0856233200009</v>
      </c>
      <c r="G100" s="5">
        <f t="shared" ref="G100:H100" si="59">SUM(G101+G102+G103+G104+G105)</f>
        <v>3.1565763599999999</v>
      </c>
      <c r="H100" s="5">
        <f t="shared" si="59"/>
        <v>0</v>
      </c>
      <c r="I100" s="51">
        <f t="shared" si="58"/>
        <v>1519.2421996800012</v>
      </c>
    </row>
    <row r="101" spans="1:9" ht="14.25" customHeight="1" x14ac:dyDescent="0.2">
      <c r="A101" s="21" t="s">
        <v>69</v>
      </c>
      <c r="B101" s="6">
        <v>0</v>
      </c>
      <c r="C101" s="6">
        <v>0</v>
      </c>
      <c r="D101" s="6">
        <v>0</v>
      </c>
      <c r="E101" s="5">
        <f>SUM(B101+C101+D101)</f>
        <v>0</v>
      </c>
      <c r="F101" s="6">
        <v>0</v>
      </c>
      <c r="G101" s="6">
        <v>0</v>
      </c>
      <c r="H101" s="6">
        <v>0</v>
      </c>
      <c r="I101" s="51">
        <f>SUM(F101+G101+H101)</f>
        <v>0</v>
      </c>
    </row>
    <row r="102" spans="1:9" ht="14.25" customHeight="1" x14ac:dyDescent="0.2">
      <c r="A102" s="21" t="s">
        <v>70</v>
      </c>
      <c r="B102" s="5">
        <v>1162.2000000000007</v>
      </c>
      <c r="C102" s="5">
        <v>2.4</v>
      </c>
      <c r="D102" s="5">
        <v>0</v>
      </c>
      <c r="E102" s="5">
        <f>SUM(B102+C102+D102)</f>
        <v>1164.6000000000008</v>
      </c>
      <c r="F102" s="5">
        <v>1171.8000000000011</v>
      </c>
      <c r="G102" s="5">
        <v>2.4</v>
      </c>
      <c r="H102" s="5">
        <v>0</v>
      </c>
      <c r="I102" s="51">
        <f>SUM(F102+G102+H102)</f>
        <v>1174.2000000000012</v>
      </c>
    </row>
    <row r="103" spans="1:9" ht="14.25" customHeight="1" x14ac:dyDescent="0.2">
      <c r="A103" s="21" t="s">
        <v>71</v>
      </c>
      <c r="B103" s="6">
        <v>0</v>
      </c>
      <c r="C103" s="6">
        <v>0</v>
      </c>
      <c r="D103" s="6">
        <v>0</v>
      </c>
      <c r="E103" s="5">
        <f>SUM(B103+C103+D103)</f>
        <v>0</v>
      </c>
      <c r="F103" s="6">
        <v>0</v>
      </c>
      <c r="G103" s="6">
        <v>0</v>
      </c>
      <c r="H103" s="6">
        <v>0</v>
      </c>
      <c r="I103" s="51">
        <f>SUM(F103+G103+H103)</f>
        <v>0</v>
      </c>
    </row>
    <row r="104" spans="1:9" ht="14.25" customHeight="1" x14ac:dyDescent="0.2">
      <c r="A104" s="21" t="s">
        <v>72</v>
      </c>
      <c r="B104" s="5">
        <v>339.8361349999999</v>
      </c>
      <c r="C104" s="5">
        <v>-33.014107770000003</v>
      </c>
      <c r="D104" s="5">
        <v>0</v>
      </c>
      <c r="E104" s="5">
        <f>SUM(B104+C104+D104)</f>
        <v>306.82202722999989</v>
      </c>
      <c r="F104" s="5">
        <v>307.48562331999989</v>
      </c>
      <c r="G104" s="5">
        <v>0.65657635999999997</v>
      </c>
      <c r="H104" s="5">
        <v>0</v>
      </c>
      <c r="I104" s="51">
        <f>SUM(F104+G104+H104)</f>
        <v>308.14219967999986</v>
      </c>
    </row>
    <row r="105" spans="1:9" ht="14.25" customHeight="1" x14ac:dyDescent="0.2">
      <c r="A105" s="21" t="s">
        <v>73</v>
      </c>
      <c r="B105" s="5">
        <v>36.4</v>
      </c>
      <c r="C105" s="5">
        <v>0.1</v>
      </c>
      <c r="D105" s="5">
        <v>0</v>
      </c>
      <c r="E105" s="5">
        <f>SUM(B105+C105+D105)</f>
        <v>36.5</v>
      </c>
      <c r="F105" s="5">
        <v>36.800000000000004</v>
      </c>
      <c r="G105" s="5">
        <v>0.1</v>
      </c>
      <c r="H105" s="5">
        <v>0</v>
      </c>
      <c r="I105" s="51">
        <f>SUM(F105+G105+H105)</f>
        <v>36.900000000000006</v>
      </c>
    </row>
    <row r="106" spans="1:9" ht="15.95" customHeight="1" x14ac:dyDescent="0.2">
      <c r="A106" s="20" t="s">
        <v>74</v>
      </c>
      <c r="B106" s="49">
        <f>SUM(B107+B108+B109+B110+B119)</f>
        <v>4374.5368368800009</v>
      </c>
      <c r="C106" s="49">
        <f t="shared" ref="C106:I106" si="60">SUM(C107+C108+C109+C110+C119)</f>
        <v>-917.26926772000002</v>
      </c>
      <c r="D106" s="49">
        <f t="shared" si="60"/>
        <v>-3.1695179600000003</v>
      </c>
      <c r="E106" s="49">
        <f t="shared" si="60"/>
        <v>3454.0980512000006</v>
      </c>
      <c r="F106" s="49">
        <f>SUM(F107+F108+F109+F110+F119)</f>
        <v>9929.9301749700007</v>
      </c>
      <c r="G106" s="49">
        <f t="shared" ref="G106:H106" si="61">SUM(G107+G108+G109+G110+G119)</f>
        <v>-789.09434454999996</v>
      </c>
      <c r="H106" s="49">
        <f t="shared" si="61"/>
        <v>-8.6716757700000002</v>
      </c>
      <c r="I106" s="50">
        <f t="shared" si="60"/>
        <v>9132.1641546500014</v>
      </c>
    </row>
    <row r="107" spans="1:9" ht="14.25" customHeight="1" x14ac:dyDescent="0.2">
      <c r="A107" s="21" t="s">
        <v>75</v>
      </c>
      <c r="B107" s="6">
        <v>0</v>
      </c>
      <c r="C107" s="6">
        <v>0</v>
      </c>
      <c r="D107" s="6">
        <v>0</v>
      </c>
      <c r="E107" s="5">
        <f>SUM(B107+C107+D107)</f>
        <v>0</v>
      </c>
      <c r="F107" s="6">
        <v>0</v>
      </c>
      <c r="G107" s="6">
        <v>0</v>
      </c>
      <c r="H107" s="6">
        <v>0</v>
      </c>
      <c r="I107" s="51">
        <f>SUM(F107+G107+H107)</f>
        <v>0</v>
      </c>
    </row>
    <row r="108" spans="1:9" ht="14.25" customHeight="1" x14ac:dyDescent="0.2">
      <c r="A108" s="21" t="s">
        <v>76</v>
      </c>
      <c r="B108" s="5">
        <v>176.53741800000006</v>
      </c>
      <c r="C108" s="5">
        <v>0</v>
      </c>
      <c r="D108" s="5">
        <v>-2.18849801</v>
      </c>
      <c r="E108" s="5">
        <f>SUM(B108+C108+D108)</f>
        <v>174.34891999000007</v>
      </c>
      <c r="F108" s="5">
        <v>178.50637967000009</v>
      </c>
      <c r="G108" s="5">
        <v>0</v>
      </c>
      <c r="H108" s="5">
        <v>-7.4169860999999999</v>
      </c>
      <c r="I108" s="51">
        <f>SUM(F108+G108+H108)</f>
        <v>171.08939357000008</v>
      </c>
    </row>
    <row r="109" spans="1:9" ht="14.25" customHeight="1" x14ac:dyDescent="0.2">
      <c r="A109" s="21" t="s">
        <v>77</v>
      </c>
      <c r="B109" s="5">
        <v>75.239484000000019</v>
      </c>
      <c r="C109" s="5">
        <v>0</v>
      </c>
      <c r="D109" s="5">
        <v>-0.98100807000000001</v>
      </c>
      <c r="E109" s="5">
        <f>SUM(B109+C109+D109)</f>
        <v>74.258475930000017</v>
      </c>
      <c r="F109" s="5">
        <v>78.364782480000017</v>
      </c>
      <c r="G109" s="5">
        <v>0</v>
      </c>
      <c r="H109" s="5">
        <v>-1.2546896700000001</v>
      </c>
      <c r="I109" s="51">
        <f>SUM(F109+G109+H109)</f>
        <v>77.110092810000012</v>
      </c>
    </row>
    <row r="110" spans="1:9" ht="14.25" customHeight="1" x14ac:dyDescent="0.2">
      <c r="A110" s="20" t="s">
        <v>78</v>
      </c>
      <c r="B110" s="5">
        <f>SUM(B111+B114)</f>
        <v>4122.7599348800004</v>
      </c>
      <c r="C110" s="5">
        <f t="shared" ref="C110:I110" si="62">SUM(C111+C114)</f>
        <v>-917.26926772000002</v>
      </c>
      <c r="D110" s="5">
        <f t="shared" si="62"/>
        <v>-1.188E-5</v>
      </c>
      <c r="E110" s="5">
        <f t="shared" si="62"/>
        <v>3205.4906552800003</v>
      </c>
      <c r="F110" s="5">
        <f>SUM(F111+F114)</f>
        <v>9673.0590128200001</v>
      </c>
      <c r="G110" s="5">
        <f t="shared" ref="G110:H110" si="63">SUM(G111+G114)</f>
        <v>-789.09434454999996</v>
      </c>
      <c r="H110" s="5">
        <f t="shared" si="63"/>
        <v>0</v>
      </c>
      <c r="I110" s="51">
        <f t="shared" si="62"/>
        <v>8883.9646682700004</v>
      </c>
    </row>
    <row r="111" spans="1:9" ht="14.25" customHeight="1" x14ac:dyDescent="0.2">
      <c r="A111" s="20" t="s">
        <v>79</v>
      </c>
      <c r="B111" s="5">
        <f>SUM(B112+B113)</f>
        <v>3104.2052630000007</v>
      </c>
      <c r="C111" s="5">
        <f t="shared" ref="C111:I111" si="64">SUM(C112+C113)</f>
        <v>-630.50695255999995</v>
      </c>
      <c r="D111" s="5">
        <f t="shared" si="64"/>
        <v>-4.7999999999999996E-7</v>
      </c>
      <c r="E111" s="5">
        <f t="shared" si="64"/>
        <v>2473.6983099600006</v>
      </c>
      <c r="F111" s="5">
        <f>SUM(F112+F113)</f>
        <v>8157.0636804200003</v>
      </c>
      <c r="G111" s="5">
        <f t="shared" ref="G111:H111" si="65">SUM(G112+G113)</f>
        <v>-130.71889088</v>
      </c>
      <c r="H111" s="5">
        <f t="shared" si="65"/>
        <v>0</v>
      </c>
      <c r="I111" s="51">
        <f t="shared" si="64"/>
        <v>8026.3447895400004</v>
      </c>
    </row>
    <row r="112" spans="1:9" ht="14.1" customHeight="1" x14ac:dyDescent="0.2">
      <c r="A112" s="21" t="s">
        <v>80</v>
      </c>
      <c r="B112" s="6">
        <v>0</v>
      </c>
      <c r="C112" s="6">
        <v>0</v>
      </c>
      <c r="D112" s="6">
        <v>0</v>
      </c>
      <c r="E112" s="5">
        <f>SUM(B112+C112+D112)</f>
        <v>0</v>
      </c>
      <c r="F112" s="6">
        <v>0</v>
      </c>
      <c r="G112" s="6">
        <v>0</v>
      </c>
      <c r="H112" s="6">
        <v>0</v>
      </c>
      <c r="I112" s="51">
        <f>SUM(F112+G112+H112)</f>
        <v>0</v>
      </c>
    </row>
    <row r="113" spans="1:9" ht="14.1" customHeight="1" x14ac:dyDescent="0.2">
      <c r="A113" s="21" t="s">
        <v>81</v>
      </c>
      <c r="B113" s="5">
        <v>3104.2052630000007</v>
      </c>
      <c r="C113" s="5">
        <v>-630.50695255999995</v>
      </c>
      <c r="D113" s="5">
        <v>-4.7999999999999996E-7</v>
      </c>
      <c r="E113" s="5">
        <f>SUM(B113+C113+D113)</f>
        <v>2473.6983099600006</v>
      </c>
      <c r="F113" s="5">
        <v>8157.0636804200003</v>
      </c>
      <c r="G113" s="5">
        <v>-130.71889088</v>
      </c>
      <c r="H113" s="5">
        <v>0</v>
      </c>
      <c r="I113" s="51">
        <f>SUM(F113+G113+H113)</f>
        <v>8026.3447895400004</v>
      </c>
    </row>
    <row r="114" spans="1:9" ht="14.25" customHeight="1" x14ac:dyDescent="0.2">
      <c r="A114" s="20" t="s">
        <v>82</v>
      </c>
      <c r="B114" s="5">
        <f>SUM(B115+B116+B117+B118)</f>
        <v>1018.5546718799999</v>
      </c>
      <c r="C114" s="5">
        <f t="shared" ref="C114:I114" si="66">SUM(C115+C116+C117+C118)</f>
        <v>-286.76231516000001</v>
      </c>
      <c r="D114" s="5">
        <f t="shared" si="66"/>
        <v>-1.1399999999999999E-5</v>
      </c>
      <c r="E114" s="5">
        <f t="shared" si="66"/>
        <v>731.79234531999987</v>
      </c>
      <c r="F114" s="5">
        <f>SUM(F115+F116+F117+F118)</f>
        <v>1515.9953324000001</v>
      </c>
      <c r="G114" s="5">
        <f t="shared" ref="G114:H114" si="67">SUM(G115+G116+G117+G118)</f>
        <v>-658.37545366999996</v>
      </c>
      <c r="H114" s="5">
        <f t="shared" si="67"/>
        <v>0</v>
      </c>
      <c r="I114" s="51">
        <f t="shared" si="66"/>
        <v>857.6198787300001</v>
      </c>
    </row>
    <row r="115" spans="1:9" ht="14.1" customHeight="1" x14ac:dyDescent="0.2">
      <c r="A115" s="21" t="s">
        <v>83</v>
      </c>
      <c r="B115" s="6">
        <v>0</v>
      </c>
      <c r="C115" s="6">
        <v>0</v>
      </c>
      <c r="D115" s="6">
        <v>0</v>
      </c>
      <c r="E115" s="5">
        <f>SUM(B115+C115+D115)</f>
        <v>0</v>
      </c>
      <c r="F115" s="6">
        <v>0</v>
      </c>
      <c r="G115" s="6">
        <v>0</v>
      </c>
      <c r="H115" s="6">
        <v>0</v>
      </c>
      <c r="I115" s="51">
        <f>SUM(F115+G115+H115)</f>
        <v>0</v>
      </c>
    </row>
    <row r="116" spans="1:9" ht="14.1" customHeight="1" x14ac:dyDescent="0.2">
      <c r="A116" s="21" t="s">
        <v>84</v>
      </c>
      <c r="B116" s="5">
        <v>1018.5546718799999</v>
      </c>
      <c r="C116" s="5">
        <v>-286.76231516000001</v>
      </c>
      <c r="D116" s="5">
        <v>-1.1399999999999999E-5</v>
      </c>
      <c r="E116" s="5">
        <f>SUM(B116+C116+D116)</f>
        <v>731.79234531999987</v>
      </c>
      <c r="F116" s="5">
        <v>1515.9953324000001</v>
      </c>
      <c r="G116" s="5">
        <v>-658.37545366999996</v>
      </c>
      <c r="H116" s="5">
        <v>0</v>
      </c>
      <c r="I116" s="51">
        <f>SUM(F116+G116+H116)</f>
        <v>857.6198787300001</v>
      </c>
    </row>
    <row r="117" spans="1:9" ht="14.1" customHeight="1" x14ac:dyDescent="0.2">
      <c r="A117" s="21" t="s">
        <v>85</v>
      </c>
      <c r="B117" s="6">
        <v>0</v>
      </c>
      <c r="C117" s="6">
        <v>0</v>
      </c>
      <c r="D117" s="6">
        <v>0</v>
      </c>
      <c r="E117" s="5">
        <f>SUM(B117+C117+D117)</f>
        <v>0</v>
      </c>
      <c r="F117" s="6">
        <v>0</v>
      </c>
      <c r="G117" s="6">
        <v>0</v>
      </c>
      <c r="H117" s="6">
        <v>0</v>
      </c>
      <c r="I117" s="51">
        <f>SUM(F117+G117+H117)</f>
        <v>0</v>
      </c>
    </row>
    <row r="118" spans="1:9" ht="14.1" customHeight="1" x14ac:dyDescent="0.2">
      <c r="A118" s="21" t="s">
        <v>86</v>
      </c>
      <c r="B118" s="6">
        <v>0</v>
      </c>
      <c r="C118" s="6">
        <v>0</v>
      </c>
      <c r="D118" s="6">
        <v>0</v>
      </c>
      <c r="E118" s="5">
        <f>SUM(B118+C118+D118)</f>
        <v>0</v>
      </c>
      <c r="F118" s="6">
        <v>0</v>
      </c>
      <c r="G118" s="6">
        <v>0</v>
      </c>
      <c r="H118" s="6">
        <v>0</v>
      </c>
      <c r="I118" s="51">
        <f>SUM(F118+G118+H118)</f>
        <v>0</v>
      </c>
    </row>
    <row r="119" spans="1:9" ht="14.25" customHeight="1" x14ac:dyDescent="0.2">
      <c r="A119" s="21" t="s">
        <v>87</v>
      </c>
      <c r="B119" s="6">
        <v>0</v>
      </c>
      <c r="C119" s="6">
        <v>0</v>
      </c>
      <c r="D119" s="6">
        <v>0</v>
      </c>
      <c r="E119" s="5">
        <f>SUM(B119+C119+D119)</f>
        <v>0</v>
      </c>
      <c r="F119" s="6">
        <v>0</v>
      </c>
      <c r="G119" s="6">
        <v>0</v>
      </c>
      <c r="H119" s="6">
        <v>0</v>
      </c>
      <c r="I119" s="51">
        <f>SUM(F119+G119+H119)</f>
        <v>0</v>
      </c>
    </row>
    <row r="120" spans="1:9" ht="15.95" customHeight="1" x14ac:dyDescent="0.2">
      <c r="A120" s="20" t="s">
        <v>88</v>
      </c>
      <c r="B120" s="49">
        <f t="shared" ref="B120:I120" si="68">SUM(B121+B138+B162)</f>
        <v>137555.00556915</v>
      </c>
      <c r="C120" s="49">
        <f t="shared" si="68"/>
        <v>455.28883911000025</v>
      </c>
      <c r="D120" s="49">
        <f t="shared" si="68"/>
        <v>38.827041600000001</v>
      </c>
      <c r="E120" s="49">
        <f t="shared" si="68"/>
        <v>138049.12144985999</v>
      </c>
      <c r="F120" s="49">
        <f t="shared" si="68"/>
        <v>141824.87093777</v>
      </c>
      <c r="G120" s="49">
        <f t="shared" si="68"/>
        <v>1524.9733516900001</v>
      </c>
      <c r="H120" s="49">
        <f t="shared" si="68"/>
        <v>169.31974559000219</v>
      </c>
      <c r="I120" s="50">
        <f t="shared" si="68"/>
        <v>143519.16403505002</v>
      </c>
    </row>
    <row r="121" spans="1:9" ht="15" customHeight="1" x14ac:dyDescent="0.2">
      <c r="A121" s="20" t="s">
        <v>89</v>
      </c>
      <c r="B121" s="49">
        <f t="shared" ref="B121:I121" si="69">SUM(B122+B130)</f>
        <v>58013.935857159995</v>
      </c>
      <c r="C121" s="49">
        <f t="shared" si="69"/>
        <v>1075.90626965</v>
      </c>
      <c r="D121" s="49">
        <f t="shared" si="69"/>
        <v>0</v>
      </c>
      <c r="E121" s="49">
        <f t="shared" si="69"/>
        <v>59089.842126809992</v>
      </c>
      <c r="F121" s="49">
        <f t="shared" si="69"/>
        <v>58602.589676569994</v>
      </c>
      <c r="G121" s="49">
        <f t="shared" si="69"/>
        <v>453.58465309000002</v>
      </c>
      <c r="H121" s="49">
        <f t="shared" si="69"/>
        <v>0</v>
      </c>
      <c r="I121" s="50">
        <f t="shared" si="69"/>
        <v>59056.174329659989</v>
      </c>
    </row>
    <row r="122" spans="1:9" ht="14.25" customHeight="1" x14ac:dyDescent="0.2">
      <c r="A122" s="20" t="s">
        <v>90</v>
      </c>
      <c r="B122" s="49">
        <f>SUM(B123+B124)</f>
        <v>40139.900827009995</v>
      </c>
      <c r="C122" s="49">
        <f t="shared" ref="C122:I122" si="70">SUM(C123+C124)</f>
        <v>819.50010786000007</v>
      </c>
      <c r="D122" s="49">
        <f t="shared" si="70"/>
        <v>0</v>
      </c>
      <c r="E122" s="49">
        <f t="shared" si="70"/>
        <v>40959.400934869998</v>
      </c>
      <c r="F122" s="49">
        <f>SUM(F123+F124)</f>
        <v>39250.181695979998</v>
      </c>
      <c r="G122" s="49">
        <f t="shared" ref="G122:H122" si="71">SUM(G123+G124)</f>
        <v>430.25814602999998</v>
      </c>
      <c r="H122" s="49">
        <f t="shared" si="71"/>
        <v>0</v>
      </c>
      <c r="I122" s="50">
        <f t="shared" si="70"/>
        <v>39680.439842009997</v>
      </c>
    </row>
    <row r="123" spans="1:9" ht="14.25" customHeight="1" x14ac:dyDescent="0.2">
      <c r="A123" s="23" t="s">
        <v>91</v>
      </c>
      <c r="B123" s="6">
        <v>0</v>
      </c>
      <c r="C123" s="6">
        <v>0</v>
      </c>
      <c r="D123" s="6">
        <v>0</v>
      </c>
      <c r="E123" s="5">
        <f>SUM(B123+C123+D123)</f>
        <v>0</v>
      </c>
      <c r="F123" s="6">
        <v>0</v>
      </c>
      <c r="G123" s="6">
        <v>0</v>
      </c>
      <c r="H123" s="6">
        <v>0</v>
      </c>
      <c r="I123" s="51">
        <f>SUM(F123+G123+H123)</f>
        <v>0</v>
      </c>
    </row>
    <row r="124" spans="1:9" ht="14.25" customHeight="1" x14ac:dyDescent="0.2">
      <c r="A124" s="20" t="s">
        <v>92</v>
      </c>
      <c r="B124" s="5">
        <f>SUM(B125)</f>
        <v>40139.900827009995</v>
      </c>
      <c r="C124" s="5">
        <f t="shared" ref="C124:I124" si="72">SUM(C125)</f>
        <v>819.50010786000007</v>
      </c>
      <c r="D124" s="5">
        <f t="shared" si="72"/>
        <v>0</v>
      </c>
      <c r="E124" s="5">
        <f t="shared" si="72"/>
        <v>40959.400934869998</v>
      </c>
      <c r="F124" s="5">
        <f>SUM(F125)</f>
        <v>39250.181695979998</v>
      </c>
      <c r="G124" s="5">
        <f t="shared" si="72"/>
        <v>430.25814602999998</v>
      </c>
      <c r="H124" s="5">
        <f t="shared" si="72"/>
        <v>0</v>
      </c>
      <c r="I124" s="51">
        <f t="shared" si="72"/>
        <v>39680.439842009997</v>
      </c>
    </row>
    <row r="125" spans="1:9" ht="14.25" customHeight="1" x14ac:dyDescent="0.2">
      <c r="A125" s="20" t="s">
        <v>93</v>
      </c>
      <c r="B125" s="5">
        <f t="shared" ref="B125:I125" si="73">SUM(B126+B127+B128+B129)</f>
        <v>40139.900827009995</v>
      </c>
      <c r="C125" s="5">
        <f t="shared" si="73"/>
        <v>819.50010786000007</v>
      </c>
      <c r="D125" s="5">
        <f t="shared" si="73"/>
        <v>0</v>
      </c>
      <c r="E125" s="5">
        <f t="shared" si="73"/>
        <v>40959.400934869998</v>
      </c>
      <c r="F125" s="5">
        <f t="shared" si="73"/>
        <v>39250.181695979998</v>
      </c>
      <c r="G125" s="5">
        <f t="shared" si="73"/>
        <v>430.25814602999998</v>
      </c>
      <c r="H125" s="5">
        <f t="shared" si="73"/>
        <v>0</v>
      </c>
      <c r="I125" s="51">
        <f t="shared" si="73"/>
        <v>39680.439842009997</v>
      </c>
    </row>
    <row r="126" spans="1:9" ht="14.1" customHeight="1" x14ac:dyDescent="0.2">
      <c r="A126" s="21" t="s">
        <v>66</v>
      </c>
      <c r="B126" s="5">
        <v>7702.4811966300022</v>
      </c>
      <c r="C126" s="5">
        <v>175.52582477000001</v>
      </c>
      <c r="D126" s="5">
        <v>0</v>
      </c>
      <c r="E126" s="5">
        <f>SUM(B126+C126+D126)</f>
        <v>7878.0070214000025</v>
      </c>
      <c r="F126" s="5">
        <v>7903.168784700003</v>
      </c>
      <c r="G126" s="5">
        <v>38.357809590000002</v>
      </c>
      <c r="H126" s="5">
        <v>0</v>
      </c>
      <c r="I126" s="51">
        <f>SUM(F126+G126+H126)</f>
        <v>7941.5265942900032</v>
      </c>
    </row>
    <row r="127" spans="1:9" ht="14.1" customHeight="1" x14ac:dyDescent="0.2">
      <c r="A127" s="21" t="s">
        <v>67</v>
      </c>
      <c r="B127" s="5">
        <v>3224.7029955799994</v>
      </c>
      <c r="C127" s="5">
        <v>119.68046819999998</v>
      </c>
      <c r="D127" s="5">
        <v>0</v>
      </c>
      <c r="E127" s="5">
        <f>SUM(B127+C127+D127)</f>
        <v>3344.3834637799996</v>
      </c>
      <c r="F127" s="5">
        <v>3346.8576105099996</v>
      </c>
      <c r="G127" s="5">
        <v>50.886641539999999</v>
      </c>
      <c r="H127" s="5">
        <v>0</v>
      </c>
      <c r="I127" s="51">
        <f>SUM(F127+G127+H127)</f>
        <v>3397.7442520499994</v>
      </c>
    </row>
    <row r="128" spans="1:9" ht="14.1" customHeight="1" x14ac:dyDescent="0.2">
      <c r="A128" s="21" t="s">
        <v>72</v>
      </c>
      <c r="B128" s="5">
        <v>3951.716787419999</v>
      </c>
      <c r="C128" s="5">
        <v>17.126947040000001</v>
      </c>
      <c r="D128" s="5">
        <v>0</v>
      </c>
      <c r="E128" s="5">
        <f>SUM(B128+C128+D128)</f>
        <v>3968.8437344599988</v>
      </c>
      <c r="F128" s="5">
        <v>3965.0882835899988</v>
      </c>
      <c r="G128" s="5">
        <v>56.897931589999999</v>
      </c>
      <c r="H128" s="5">
        <v>0</v>
      </c>
      <c r="I128" s="51">
        <f>SUM(F128+G128+H128)</f>
        <v>4021.9862151799989</v>
      </c>
    </row>
    <row r="129" spans="1:9" ht="14.1" customHeight="1" x14ac:dyDescent="0.2">
      <c r="A129" s="21" t="s">
        <v>94</v>
      </c>
      <c r="B129" s="5">
        <v>25260.999847379997</v>
      </c>
      <c r="C129" s="5">
        <v>507.16686785000002</v>
      </c>
      <c r="D129" s="5">
        <v>0</v>
      </c>
      <c r="E129" s="5">
        <f>SUM(B129+C129+D129)</f>
        <v>25768.166715229996</v>
      </c>
      <c r="F129" s="5">
        <v>24035.067017179994</v>
      </c>
      <c r="G129" s="5">
        <v>284.11576330999998</v>
      </c>
      <c r="H129" s="5">
        <v>0</v>
      </c>
      <c r="I129" s="51">
        <f>SUM(F129+G129+H129)</f>
        <v>24319.182780489995</v>
      </c>
    </row>
    <row r="130" spans="1:9" ht="14.25" customHeight="1" x14ac:dyDescent="0.2">
      <c r="A130" s="20" t="s">
        <v>95</v>
      </c>
      <c r="B130" s="49">
        <f t="shared" ref="B130:I130" si="74">SUM(B131+B135)</f>
        <v>17874.03503015</v>
      </c>
      <c r="C130" s="49">
        <f t="shared" si="74"/>
        <v>256.40616179</v>
      </c>
      <c r="D130" s="49">
        <f t="shared" si="74"/>
        <v>0</v>
      </c>
      <c r="E130" s="49">
        <f t="shared" si="74"/>
        <v>18130.441191939997</v>
      </c>
      <c r="F130" s="49">
        <f t="shared" si="74"/>
        <v>19352.407980589996</v>
      </c>
      <c r="G130" s="49">
        <f t="shared" si="74"/>
        <v>23.32650706000004</v>
      </c>
      <c r="H130" s="49">
        <f t="shared" si="74"/>
        <v>0</v>
      </c>
      <c r="I130" s="50">
        <f t="shared" si="74"/>
        <v>19375.734487649996</v>
      </c>
    </row>
    <row r="131" spans="1:9" ht="14.25" customHeight="1" x14ac:dyDescent="0.2">
      <c r="A131" s="20" t="s">
        <v>96</v>
      </c>
      <c r="B131" s="5">
        <f t="shared" ref="B131:I131" si="75">SUM(B132+B133)</f>
        <v>-7288.7698615300005</v>
      </c>
      <c r="C131" s="5">
        <f t="shared" si="75"/>
        <v>331.94339717999998</v>
      </c>
      <c r="D131" s="5">
        <f t="shared" si="75"/>
        <v>0</v>
      </c>
      <c r="E131" s="5">
        <f t="shared" si="75"/>
        <v>-6956.8264643500006</v>
      </c>
      <c r="F131" s="5">
        <f t="shared" si="75"/>
        <v>-4311.6360636300014</v>
      </c>
      <c r="G131" s="5">
        <f t="shared" si="75"/>
        <v>471.13858241000003</v>
      </c>
      <c r="H131" s="5">
        <f t="shared" si="75"/>
        <v>0</v>
      </c>
      <c r="I131" s="51">
        <f t="shared" si="75"/>
        <v>-3840.4974812200012</v>
      </c>
    </row>
    <row r="132" spans="1:9" ht="14.25" customHeight="1" x14ac:dyDescent="0.2">
      <c r="A132" s="21" t="s">
        <v>18</v>
      </c>
      <c r="B132" s="5">
        <v>-1723.3667366700001</v>
      </c>
      <c r="C132" s="5">
        <v>32.934342700000002</v>
      </c>
      <c r="D132" s="5">
        <v>0</v>
      </c>
      <c r="E132" s="5">
        <f>SUM(B132+C132+D132)</f>
        <v>-1690.4323939700002</v>
      </c>
      <c r="F132" s="5">
        <v>-1316.0116594800002</v>
      </c>
      <c r="G132" s="5">
        <v>263.30283642000001</v>
      </c>
      <c r="H132" s="5">
        <v>0</v>
      </c>
      <c r="I132" s="51">
        <f>SUM(F132+G132+H132)</f>
        <v>-1052.7088230600002</v>
      </c>
    </row>
    <row r="133" spans="1:9" ht="14.25" customHeight="1" x14ac:dyDescent="0.2">
      <c r="A133" s="21" t="s">
        <v>19</v>
      </c>
      <c r="B133" s="5">
        <v>-5565.4031248600004</v>
      </c>
      <c r="C133" s="5">
        <v>299.00905447999997</v>
      </c>
      <c r="D133" s="5">
        <v>0</v>
      </c>
      <c r="E133" s="5">
        <f>SUM(B133+C133+D133)</f>
        <v>-5266.3940703800008</v>
      </c>
      <c r="F133" s="5">
        <v>-2995.6244041500008</v>
      </c>
      <c r="G133" s="5">
        <v>207.83574598999999</v>
      </c>
      <c r="H133" s="5">
        <v>0</v>
      </c>
      <c r="I133" s="51">
        <f>SUM(F133+G133+H133)</f>
        <v>-2787.788658160001</v>
      </c>
    </row>
    <row r="134" spans="1:9" ht="12.75" customHeight="1" x14ac:dyDescent="0.2">
      <c r="A134" s="21" t="s">
        <v>158</v>
      </c>
      <c r="B134" s="5"/>
      <c r="C134" s="5"/>
      <c r="D134" s="5"/>
      <c r="E134" s="5"/>
      <c r="F134" s="5"/>
      <c r="G134" s="5"/>
      <c r="H134" s="5"/>
      <c r="I134" s="51"/>
    </row>
    <row r="135" spans="1:9" ht="13.5" customHeight="1" x14ac:dyDescent="0.2">
      <c r="A135" s="20" t="s">
        <v>97</v>
      </c>
      <c r="B135" s="5">
        <f>SUM(B136+B137)</f>
        <v>25162.80489168</v>
      </c>
      <c r="C135" s="5">
        <f t="shared" ref="C135:I135" si="76">SUM(C136+C137)</f>
        <v>-75.537235389999992</v>
      </c>
      <c r="D135" s="5">
        <f t="shared" si="76"/>
        <v>0</v>
      </c>
      <c r="E135" s="5">
        <f t="shared" si="76"/>
        <v>25087.267656289998</v>
      </c>
      <c r="F135" s="5">
        <f>SUM(F136+F137)</f>
        <v>23664.044044219998</v>
      </c>
      <c r="G135" s="5">
        <f t="shared" ref="G135:H135" si="77">SUM(G136+G137)</f>
        <v>-447.81207534999999</v>
      </c>
      <c r="H135" s="5">
        <f t="shared" si="77"/>
        <v>0</v>
      </c>
      <c r="I135" s="51">
        <f t="shared" si="76"/>
        <v>23216.231968869997</v>
      </c>
    </row>
    <row r="136" spans="1:9" ht="13.5" customHeight="1" x14ac:dyDescent="0.2">
      <c r="A136" s="21" t="s">
        <v>18</v>
      </c>
      <c r="B136" s="5">
        <v>5370.15676171</v>
      </c>
      <c r="C136" s="5">
        <v>28.296054309999999</v>
      </c>
      <c r="D136" s="5">
        <v>0</v>
      </c>
      <c r="E136" s="5">
        <f>SUM(B136+C136+D136)</f>
        <v>5398.4528160199998</v>
      </c>
      <c r="F136" s="5">
        <v>4901.9871096299994</v>
      </c>
      <c r="G136" s="5">
        <v>-337.31571746999998</v>
      </c>
      <c r="H136" s="5">
        <v>0</v>
      </c>
      <c r="I136" s="51">
        <f>SUM(F136+G136+H136)</f>
        <v>4564.6713921599994</v>
      </c>
    </row>
    <row r="137" spans="1:9" ht="13.5" customHeight="1" x14ac:dyDescent="0.2">
      <c r="A137" s="21" t="s">
        <v>19</v>
      </c>
      <c r="B137" s="5">
        <v>19792.648129969999</v>
      </c>
      <c r="C137" s="5">
        <v>-103.83328969999999</v>
      </c>
      <c r="D137" s="5">
        <v>0</v>
      </c>
      <c r="E137" s="5">
        <f>SUM(B137+C137+D137)</f>
        <v>19688.814840269999</v>
      </c>
      <c r="F137" s="5">
        <v>18762.05693459</v>
      </c>
      <c r="G137" s="5">
        <v>-110.49635788000001</v>
      </c>
      <c r="H137" s="5">
        <v>0</v>
      </c>
      <c r="I137" s="51">
        <f>SUM(F137+G137+H137)</f>
        <v>18651.560576709999</v>
      </c>
    </row>
    <row r="138" spans="1:9" ht="14.45" customHeight="1" x14ac:dyDescent="0.2">
      <c r="A138" s="20" t="s">
        <v>22</v>
      </c>
      <c r="B138" s="49">
        <f>SUM(B139+B140)</f>
        <v>21378.68107273</v>
      </c>
      <c r="C138" s="49">
        <f t="shared" ref="C138:I138" si="78">SUM(C139+C140)</f>
        <v>-1256.7959485499998</v>
      </c>
      <c r="D138" s="49">
        <f t="shared" si="78"/>
        <v>-8.0760952499999981</v>
      </c>
      <c r="E138" s="49">
        <f t="shared" si="78"/>
        <v>20113.809028930002</v>
      </c>
      <c r="F138" s="49">
        <f>SUM(F139+F140)</f>
        <v>24880.47057446</v>
      </c>
      <c r="G138" s="49">
        <f t="shared" ref="G138:H138" si="79">SUM(G139+G140)</f>
        <v>1865.0238696700001</v>
      </c>
      <c r="H138" s="49">
        <f t="shared" si="79"/>
        <v>85.769630849999999</v>
      </c>
      <c r="I138" s="50">
        <f t="shared" si="78"/>
        <v>26831.264074980001</v>
      </c>
    </row>
    <row r="139" spans="1:9" ht="14.1" customHeight="1" x14ac:dyDescent="0.2">
      <c r="A139" s="20" t="s">
        <v>98</v>
      </c>
      <c r="B139" s="7">
        <v>0</v>
      </c>
      <c r="C139" s="7">
        <v>0</v>
      </c>
      <c r="D139" s="7">
        <v>0</v>
      </c>
      <c r="E139" s="49">
        <f>SUM(B139+C139+D139)</f>
        <v>0</v>
      </c>
      <c r="F139" s="7">
        <v>0</v>
      </c>
      <c r="G139" s="7">
        <v>0</v>
      </c>
      <c r="H139" s="7">
        <v>0</v>
      </c>
      <c r="I139" s="50">
        <f>SUM(F139+G139+H139)</f>
        <v>0</v>
      </c>
    </row>
    <row r="140" spans="1:9" ht="14.1" customHeight="1" x14ac:dyDescent="0.2">
      <c r="A140" s="20" t="s">
        <v>99</v>
      </c>
      <c r="B140" s="49">
        <f t="shared" ref="B140:I140" si="80">SUM(B141+B148+B155)</f>
        <v>21378.68107273</v>
      </c>
      <c r="C140" s="49">
        <f t="shared" si="80"/>
        <v>-1256.7959485499998</v>
      </c>
      <c r="D140" s="49">
        <f t="shared" si="80"/>
        <v>-8.0760952499999981</v>
      </c>
      <c r="E140" s="49">
        <f t="shared" si="80"/>
        <v>20113.809028930002</v>
      </c>
      <c r="F140" s="49">
        <f t="shared" si="80"/>
        <v>24880.47057446</v>
      </c>
      <c r="G140" s="49">
        <f t="shared" si="80"/>
        <v>1865.0238696700001</v>
      </c>
      <c r="H140" s="49">
        <f t="shared" si="80"/>
        <v>85.769630849999999</v>
      </c>
      <c r="I140" s="50">
        <f t="shared" si="80"/>
        <v>26831.264074980001</v>
      </c>
    </row>
    <row r="141" spans="1:9" ht="13.5" customHeight="1" x14ac:dyDescent="0.2">
      <c r="A141" s="20" t="s">
        <v>100</v>
      </c>
      <c r="B141" s="5">
        <f>SUM(B142+B143+B144)+B147</f>
        <v>20798.650986020002</v>
      </c>
      <c r="C141" s="5">
        <f t="shared" ref="C141:D141" si="81">SUM(C142+C143+C144)+C147</f>
        <v>-1158.12679093</v>
      </c>
      <c r="D141" s="5">
        <f t="shared" si="81"/>
        <v>-8.0761496699999995</v>
      </c>
      <c r="E141" s="5">
        <f t="shared" ref="E141" si="82">SUM(E142+E143+E144)+E147</f>
        <v>19632.448045420002</v>
      </c>
      <c r="F141" s="5">
        <f>SUM(F142+F143+F144)+F147</f>
        <v>24744.36314415</v>
      </c>
      <c r="G141" s="5">
        <f t="shared" ref="G141:H141" si="83">SUM(G142+G143+G144)+G147</f>
        <v>1710.9507171400001</v>
      </c>
      <c r="H141" s="5">
        <f t="shared" si="83"/>
        <v>85.769630849999999</v>
      </c>
      <c r="I141" s="51">
        <f t="shared" ref="I141" si="84">SUM(I142+I143+I144)+I147</f>
        <v>26541.083492140002</v>
      </c>
    </row>
    <row r="142" spans="1:9" ht="13.5" customHeight="1" x14ac:dyDescent="0.2">
      <c r="A142" s="21" t="s">
        <v>101</v>
      </c>
      <c r="B142" s="5">
        <v>0</v>
      </c>
      <c r="C142" s="5">
        <v>0</v>
      </c>
      <c r="D142" s="5">
        <v>0</v>
      </c>
      <c r="E142" s="5">
        <f>SUM(B142+C142+D142)</f>
        <v>0</v>
      </c>
      <c r="F142" s="5">
        <v>1000</v>
      </c>
      <c r="G142" s="5">
        <v>0</v>
      </c>
      <c r="H142" s="5">
        <v>0</v>
      </c>
      <c r="I142" s="51">
        <f>SUM(F142+G142+H142)</f>
        <v>1000</v>
      </c>
    </row>
    <row r="143" spans="1:9" ht="13.5" customHeight="1" x14ac:dyDescent="0.2">
      <c r="A143" s="21" t="s">
        <v>102</v>
      </c>
      <c r="B143" s="5">
        <v>15390.275213000001</v>
      </c>
      <c r="C143" s="5">
        <v>-1154.527</v>
      </c>
      <c r="D143" s="5">
        <v>-8.0761500799999997</v>
      </c>
      <c r="E143" s="5">
        <f>SUM(B143+C143+D143)</f>
        <v>14227.672062920001</v>
      </c>
      <c r="F143" s="5">
        <v>18960.748672139998</v>
      </c>
      <c r="G143" s="5">
        <v>2050</v>
      </c>
      <c r="H143" s="5">
        <v>85.769630849999999</v>
      </c>
      <c r="I143" s="51">
        <f>SUM(F143+G143+H143)</f>
        <v>21096.51830299</v>
      </c>
    </row>
    <row r="144" spans="1:9" ht="13.5" customHeight="1" x14ac:dyDescent="0.2">
      <c r="A144" s="21" t="s">
        <v>103</v>
      </c>
      <c r="B144" s="5">
        <f>SUM(B145+B146)</f>
        <v>5408.3757730200014</v>
      </c>
      <c r="C144" s="5">
        <f t="shared" ref="C144:I144" si="85">SUM(C145+C146)</f>
        <v>-3.5997909300000046</v>
      </c>
      <c r="D144" s="5">
        <f t="shared" si="85"/>
        <v>4.0999999999999989E-7</v>
      </c>
      <c r="E144" s="5">
        <f t="shared" si="85"/>
        <v>5404.7759825000021</v>
      </c>
      <c r="F144" s="5">
        <f>SUM(F145+F146)</f>
        <v>4783.6144720100019</v>
      </c>
      <c r="G144" s="5">
        <f t="shared" ref="G144:H144" si="86">SUM(G145+G146)</f>
        <v>-339.04928286000001</v>
      </c>
      <c r="H144" s="5">
        <f t="shared" si="86"/>
        <v>0</v>
      </c>
      <c r="I144" s="51">
        <f t="shared" si="85"/>
        <v>4444.565189150002</v>
      </c>
    </row>
    <row r="145" spans="1:9" ht="13.5" customHeight="1" x14ac:dyDescent="0.2">
      <c r="A145" s="21" t="s">
        <v>66</v>
      </c>
      <c r="B145" s="5">
        <v>3489.3167708700003</v>
      </c>
      <c r="C145" s="5">
        <v>-53.758790930000004</v>
      </c>
      <c r="D145" s="5">
        <v>2.5600000000000001E-6</v>
      </c>
      <c r="E145" s="5">
        <f>SUM(B145+C145+D145)</f>
        <v>3435.5579825000004</v>
      </c>
      <c r="F145" s="5">
        <v>4178.0504720200006</v>
      </c>
      <c r="G145" s="5">
        <v>-150.45828287000001</v>
      </c>
      <c r="H145" s="5">
        <v>0</v>
      </c>
      <c r="I145" s="51">
        <f>SUM(F145+G145+H145)</f>
        <v>4027.5921891500006</v>
      </c>
    </row>
    <row r="146" spans="1:9" ht="13.5" customHeight="1" x14ac:dyDescent="0.2">
      <c r="A146" s="21" t="s">
        <v>67</v>
      </c>
      <c r="B146" s="5">
        <v>1919.0590021500016</v>
      </c>
      <c r="C146" s="5">
        <v>50.158999999999999</v>
      </c>
      <c r="D146" s="5">
        <v>-2.1500000000000002E-6</v>
      </c>
      <c r="E146" s="5">
        <f>SUM(B146+C146+D146)</f>
        <v>1969.2180000000017</v>
      </c>
      <c r="F146" s="5">
        <v>605.56399999000178</v>
      </c>
      <c r="G146" s="5">
        <v>-188.59099999</v>
      </c>
      <c r="H146" s="5">
        <v>0</v>
      </c>
      <c r="I146" s="51">
        <f>SUM(F146+G146+H146)</f>
        <v>416.97300000000178</v>
      </c>
    </row>
    <row r="147" spans="1:9" ht="13.5" customHeight="1" x14ac:dyDescent="0.2">
      <c r="A147" s="21" t="s">
        <v>104</v>
      </c>
      <c r="B147" s="6">
        <v>0</v>
      </c>
      <c r="C147" s="6">
        <v>0</v>
      </c>
      <c r="D147" s="6">
        <v>0</v>
      </c>
      <c r="E147" s="5">
        <f>SUM(B147+C147+D147)</f>
        <v>0</v>
      </c>
      <c r="F147" s="6">
        <v>0</v>
      </c>
      <c r="G147" s="6">
        <v>0</v>
      </c>
      <c r="H147" s="6">
        <v>0</v>
      </c>
      <c r="I147" s="51">
        <f>SUM(F147+G147+H147)</f>
        <v>0</v>
      </c>
    </row>
    <row r="148" spans="1:9" ht="13.5" customHeight="1" x14ac:dyDescent="0.2">
      <c r="A148" s="20" t="s">
        <v>105</v>
      </c>
      <c r="B148" s="5">
        <f>SUM(B149+B150+B151)+B154</f>
        <v>524.08742483000015</v>
      </c>
      <c r="C148" s="5">
        <f t="shared" ref="C148:D148" si="87">SUM(C149+C150+C151)+C154</f>
        <v>-182.44667252999997</v>
      </c>
      <c r="D148" s="5">
        <f t="shared" si="87"/>
        <v>4.2400000000000001E-6</v>
      </c>
      <c r="E148" s="5">
        <f t="shared" ref="E148" si="88">SUM(E149+E150+E151)+E154</f>
        <v>341.64075654000015</v>
      </c>
      <c r="F148" s="5">
        <f>SUM(F149+F150+F151)+F154</f>
        <v>56.166243110000174</v>
      </c>
      <c r="G148" s="5">
        <f t="shared" ref="G148:H148" si="89">SUM(G149+G150+G151)+G154</f>
        <v>142.02725015999999</v>
      </c>
      <c r="H148" s="5">
        <f t="shared" si="89"/>
        <v>0</v>
      </c>
      <c r="I148" s="51">
        <f t="shared" ref="I148" si="90">SUM(I149+I150+I151)+I154</f>
        <v>198.19349327000018</v>
      </c>
    </row>
    <row r="149" spans="1:9" ht="13.5" customHeight="1" x14ac:dyDescent="0.2">
      <c r="A149" s="21" t="s">
        <v>101</v>
      </c>
      <c r="B149" s="6">
        <v>0</v>
      </c>
      <c r="C149" s="6">
        <v>0</v>
      </c>
      <c r="D149" s="6">
        <v>0</v>
      </c>
      <c r="E149" s="5">
        <f>SUM(B149+C149+D149)</f>
        <v>0</v>
      </c>
      <c r="F149" s="6">
        <v>0</v>
      </c>
      <c r="G149" s="6">
        <v>0</v>
      </c>
      <c r="H149" s="6">
        <v>0</v>
      </c>
      <c r="I149" s="51">
        <f>SUM(F149+G149+H149)</f>
        <v>0</v>
      </c>
    </row>
    <row r="150" spans="1:9" ht="13.5" customHeight="1" x14ac:dyDescent="0.2">
      <c r="A150" s="21" t="s">
        <v>102</v>
      </c>
      <c r="B150" s="6">
        <v>0</v>
      </c>
      <c r="C150" s="6">
        <v>0</v>
      </c>
      <c r="D150" s="6">
        <v>0</v>
      </c>
      <c r="E150" s="5">
        <f>SUM(B150+C150+D150)</f>
        <v>0</v>
      </c>
      <c r="F150" s="6">
        <v>0</v>
      </c>
      <c r="G150" s="6">
        <v>0</v>
      </c>
      <c r="H150" s="6">
        <v>0</v>
      </c>
      <c r="I150" s="51">
        <f>SUM(F150+G150+H150)</f>
        <v>0</v>
      </c>
    </row>
    <row r="151" spans="1:9" ht="13.5" customHeight="1" x14ac:dyDescent="0.2">
      <c r="A151" s="21" t="s">
        <v>103</v>
      </c>
      <c r="B151" s="5">
        <f>SUM(B152+B153)</f>
        <v>524.08742483000015</v>
      </c>
      <c r="C151" s="5">
        <f t="shared" ref="C151:I151" si="91">SUM(C152+C153)</f>
        <v>-182.44667252999997</v>
      </c>
      <c r="D151" s="5">
        <f t="shared" si="91"/>
        <v>4.2400000000000001E-6</v>
      </c>
      <c r="E151" s="5">
        <f t="shared" si="91"/>
        <v>341.64075654000015</v>
      </c>
      <c r="F151" s="5">
        <f>SUM(F152+F153)</f>
        <v>56.166243110000174</v>
      </c>
      <c r="G151" s="5">
        <f t="shared" ref="G151:H151" si="92">SUM(G152+G153)</f>
        <v>142.02725015999999</v>
      </c>
      <c r="H151" s="5">
        <f t="shared" si="92"/>
        <v>0</v>
      </c>
      <c r="I151" s="51">
        <f t="shared" si="91"/>
        <v>198.19349327000018</v>
      </c>
    </row>
    <row r="152" spans="1:9" ht="13.5" customHeight="1" x14ac:dyDescent="0.2">
      <c r="A152" s="21" t="s">
        <v>66</v>
      </c>
      <c r="B152" s="5">
        <v>524.08747942000014</v>
      </c>
      <c r="C152" s="5">
        <v>-182.44667252999997</v>
      </c>
      <c r="D152" s="5">
        <v>-5.0349999999999997E-5</v>
      </c>
      <c r="E152" s="5">
        <f>SUM(B152+C152+D152)</f>
        <v>341.64075654000015</v>
      </c>
      <c r="F152" s="5">
        <v>56.166243110000181</v>
      </c>
      <c r="G152" s="5">
        <v>142.02725015999999</v>
      </c>
      <c r="H152" s="5">
        <v>0</v>
      </c>
      <c r="I152" s="51">
        <f>SUM(F152+G152+H152)</f>
        <v>198.19349327000018</v>
      </c>
    </row>
    <row r="153" spans="1:9" ht="13.5" customHeight="1" x14ac:dyDescent="0.2">
      <c r="A153" s="21" t="s">
        <v>67</v>
      </c>
      <c r="B153" s="5">
        <v>-5.4590000004850481E-5</v>
      </c>
      <c r="C153" s="5">
        <v>0</v>
      </c>
      <c r="D153" s="5">
        <v>5.4589999999999997E-5</v>
      </c>
      <c r="E153" s="5">
        <f>SUM(B153+C153+D153)</f>
        <v>-4.8504833504749156E-15</v>
      </c>
      <c r="F153" s="5">
        <v>-4.8504833504749156E-15</v>
      </c>
      <c r="G153" s="5">
        <v>0</v>
      </c>
      <c r="H153" s="5">
        <v>0</v>
      </c>
      <c r="I153" s="51">
        <f>SUM(F153+G153+H153)</f>
        <v>-4.8504833504749156E-15</v>
      </c>
    </row>
    <row r="154" spans="1:9" ht="13.5" customHeight="1" x14ac:dyDescent="0.2">
      <c r="A154" s="21" t="s">
        <v>104</v>
      </c>
      <c r="B154" s="6">
        <v>0</v>
      </c>
      <c r="C154" s="6">
        <v>0</v>
      </c>
      <c r="D154" s="6">
        <v>0</v>
      </c>
      <c r="E154" s="5">
        <f>SUM(B154+C154+D154)</f>
        <v>0</v>
      </c>
      <c r="F154" s="6">
        <v>0</v>
      </c>
      <c r="G154" s="6">
        <v>0</v>
      </c>
      <c r="H154" s="6">
        <v>0</v>
      </c>
      <c r="I154" s="51">
        <f>SUM(F154+G154+H154)</f>
        <v>0</v>
      </c>
    </row>
    <row r="155" spans="1:9" ht="13.5" customHeight="1" x14ac:dyDescent="0.2">
      <c r="A155" s="20" t="s">
        <v>106</v>
      </c>
      <c r="B155" s="5">
        <f>SUM(B156+B157+B158)+B161</f>
        <v>55.942661879999982</v>
      </c>
      <c r="C155" s="5">
        <f t="shared" ref="C155:D155" si="93">SUM(C156+C157+C158)+C161</f>
        <v>83.777514909999994</v>
      </c>
      <c r="D155" s="5">
        <f t="shared" si="93"/>
        <v>5.0179999999999984E-5</v>
      </c>
      <c r="E155" s="5">
        <f t="shared" ref="E155" si="94">SUM(E156+E157+E158)+E161</f>
        <v>139.72022697</v>
      </c>
      <c r="F155" s="5">
        <f>SUM(F156+F157+F158)+F161</f>
        <v>79.941187199999973</v>
      </c>
      <c r="G155" s="5">
        <f t="shared" ref="G155:H155" si="95">SUM(G156+G157+G158)+G161</f>
        <v>12.045902370000002</v>
      </c>
      <c r="H155" s="5">
        <f t="shared" si="95"/>
        <v>0</v>
      </c>
      <c r="I155" s="51">
        <f t="shared" ref="I155" si="96">SUM(I156+I157+I158)+I161</f>
        <v>91.987089569999981</v>
      </c>
    </row>
    <row r="156" spans="1:9" ht="13.5" customHeight="1" x14ac:dyDescent="0.2">
      <c r="A156" s="21" t="s">
        <v>101</v>
      </c>
      <c r="B156" s="6">
        <v>0</v>
      </c>
      <c r="C156" s="6">
        <v>0</v>
      </c>
      <c r="D156" s="6">
        <v>0</v>
      </c>
      <c r="E156" s="5">
        <f>SUM(B156+C156+D156)</f>
        <v>0</v>
      </c>
      <c r="F156" s="6">
        <v>0</v>
      </c>
      <c r="G156" s="6">
        <v>0</v>
      </c>
      <c r="H156" s="6">
        <v>0</v>
      </c>
      <c r="I156" s="51">
        <f>SUM(F156+G156+H156)</f>
        <v>0</v>
      </c>
    </row>
    <row r="157" spans="1:9" ht="13.5" customHeight="1" x14ac:dyDescent="0.2">
      <c r="A157" s="21" t="s">
        <v>102</v>
      </c>
      <c r="B157" s="6">
        <v>6.0356510000000005</v>
      </c>
      <c r="C157" s="6">
        <v>-2.2745899999999999</v>
      </c>
      <c r="D157" s="6">
        <v>0</v>
      </c>
      <c r="E157" s="5">
        <f>SUM(B157+C157+D157)</f>
        <v>3.7610610000000007</v>
      </c>
      <c r="F157" s="6">
        <v>10.73295549</v>
      </c>
      <c r="G157" s="6">
        <v>-8.3596985299999993</v>
      </c>
      <c r="H157" s="6">
        <v>0</v>
      </c>
      <c r="I157" s="51">
        <f>SUM(F157+G157+H157)</f>
        <v>2.3732569600000009</v>
      </c>
    </row>
    <row r="158" spans="1:9" ht="13.5" customHeight="1" x14ac:dyDescent="0.2">
      <c r="A158" s="21" t="s">
        <v>103</v>
      </c>
      <c r="B158" s="5">
        <f>SUM(B159+B160)</f>
        <v>47.381010879999984</v>
      </c>
      <c r="C158" s="5">
        <f t="shared" ref="C158:I158" si="97">SUM(C159+C160)</f>
        <v>82.334604909999996</v>
      </c>
      <c r="D158" s="5">
        <f t="shared" si="97"/>
        <v>5.0179999999999984E-5</v>
      </c>
      <c r="E158" s="5">
        <f t="shared" si="97"/>
        <v>129.71566597</v>
      </c>
      <c r="F158" s="5">
        <f>SUM(F159+F160)</f>
        <v>64.910431709999983</v>
      </c>
      <c r="G158" s="5">
        <f t="shared" ref="G158:H158" si="98">SUM(G159+G160)</f>
        <v>20.530100900000001</v>
      </c>
      <c r="H158" s="5">
        <f t="shared" si="98"/>
        <v>0</v>
      </c>
      <c r="I158" s="51">
        <f t="shared" si="97"/>
        <v>85.440532609999977</v>
      </c>
    </row>
    <row r="159" spans="1:9" ht="13.5" customHeight="1" x14ac:dyDescent="0.2">
      <c r="A159" s="21" t="s">
        <v>66</v>
      </c>
      <c r="B159" s="5">
        <v>46.79438940999998</v>
      </c>
      <c r="C159" s="5">
        <v>63.132587789999995</v>
      </c>
      <c r="D159" s="5">
        <v>-1.2751E-4</v>
      </c>
      <c r="E159" s="5">
        <f>SUM(B159+C159+D159)</f>
        <v>109.92684968999998</v>
      </c>
      <c r="F159" s="5">
        <v>45.789702509999969</v>
      </c>
      <c r="G159" s="5">
        <v>1.30170819</v>
      </c>
      <c r="H159" s="5">
        <v>0</v>
      </c>
      <c r="I159" s="51">
        <f>SUM(F159+G159+H159)</f>
        <v>47.091410699999969</v>
      </c>
    </row>
    <row r="160" spans="1:9" ht="13.5" customHeight="1" x14ac:dyDescent="0.2">
      <c r="A160" s="21" t="s">
        <v>67</v>
      </c>
      <c r="B160" s="5">
        <v>0.58662147000000431</v>
      </c>
      <c r="C160" s="5">
        <v>19.202017120000004</v>
      </c>
      <c r="D160" s="5">
        <v>1.7768999999999999E-4</v>
      </c>
      <c r="E160" s="5">
        <f>SUM(B160+C160+D160)</f>
        <v>19.78881628000001</v>
      </c>
      <c r="F160" s="5">
        <v>19.12072920000001</v>
      </c>
      <c r="G160" s="5">
        <v>19.228392710000001</v>
      </c>
      <c r="H160" s="5">
        <v>0</v>
      </c>
      <c r="I160" s="51">
        <f>SUM(F160+G160+H160)</f>
        <v>38.349121910000008</v>
      </c>
    </row>
    <row r="161" spans="1:9" ht="13.5" customHeight="1" x14ac:dyDescent="0.2">
      <c r="A161" s="21" t="s">
        <v>104</v>
      </c>
      <c r="B161" s="5">
        <v>2.5259999999999945</v>
      </c>
      <c r="C161" s="5">
        <v>3.7174999999999998</v>
      </c>
      <c r="D161" s="5">
        <v>0</v>
      </c>
      <c r="E161" s="5">
        <f>SUM(B161+C161+D161)</f>
        <v>6.2434999999999938</v>
      </c>
      <c r="F161" s="5">
        <v>4.2977999999999934</v>
      </c>
      <c r="G161" s="5">
        <v>-0.1245</v>
      </c>
      <c r="H161" s="5">
        <v>0</v>
      </c>
      <c r="I161" s="51">
        <f>SUM(F161+G161+H161)</f>
        <v>4.1732999999999931</v>
      </c>
    </row>
    <row r="162" spans="1:9" ht="14.45" customHeight="1" x14ac:dyDescent="0.2">
      <c r="A162" s="20" t="s">
        <v>107</v>
      </c>
      <c r="B162" s="49">
        <f t="shared" ref="B162:I162" si="99">SUM(B163+B176+B200+B211)</f>
        <v>58162.388639260003</v>
      </c>
      <c r="C162" s="49">
        <f t="shared" si="99"/>
        <v>636.17851801000006</v>
      </c>
      <c r="D162" s="49">
        <f t="shared" si="99"/>
        <v>46.903136850000003</v>
      </c>
      <c r="E162" s="49">
        <f t="shared" si="99"/>
        <v>58845.470294120008</v>
      </c>
      <c r="F162" s="49">
        <f t="shared" si="99"/>
        <v>58341.810686740006</v>
      </c>
      <c r="G162" s="49">
        <f t="shared" si="99"/>
        <v>-793.63517107000007</v>
      </c>
      <c r="H162" s="49">
        <f t="shared" si="99"/>
        <v>83.550114740002172</v>
      </c>
      <c r="I162" s="50">
        <f t="shared" si="99"/>
        <v>57631.725630410016</v>
      </c>
    </row>
    <row r="163" spans="1:9" ht="14.1" customHeight="1" x14ac:dyDescent="0.2">
      <c r="A163" s="20" t="s">
        <v>108</v>
      </c>
      <c r="B163" s="49">
        <f>SUM(B164+B165)</f>
        <v>3917.1233640000009</v>
      </c>
      <c r="C163" s="49">
        <f t="shared" ref="C163:I163" si="100">SUM(C164+C165)</f>
        <v>120.59271495</v>
      </c>
      <c r="D163" s="49">
        <f t="shared" si="100"/>
        <v>0</v>
      </c>
      <c r="E163" s="49">
        <f t="shared" si="100"/>
        <v>4037.7160789500003</v>
      </c>
      <c r="F163" s="49">
        <f>SUM(F164+F165)</f>
        <v>4083.3466552100008</v>
      </c>
      <c r="G163" s="49">
        <f t="shared" ref="G163:H163" si="101">SUM(G164+G165)</f>
        <v>66.621355460000004</v>
      </c>
      <c r="H163" s="49">
        <f t="shared" si="101"/>
        <v>0</v>
      </c>
      <c r="I163" s="50">
        <f t="shared" si="100"/>
        <v>4149.9680106700007</v>
      </c>
    </row>
    <row r="164" spans="1:9" ht="13.5" customHeight="1" x14ac:dyDescent="0.2">
      <c r="A164" s="20" t="s">
        <v>109</v>
      </c>
      <c r="B164" s="6">
        <v>0</v>
      </c>
      <c r="C164" s="6">
        <v>0</v>
      </c>
      <c r="D164" s="6">
        <v>0</v>
      </c>
      <c r="E164" s="5">
        <f>SUM(B164+C164+D164)</f>
        <v>0</v>
      </c>
      <c r="F164" s="6">
        <v>0</v>
      </c>
      <c r="G164" s="6">
        <v>0</v>
      </c>
      <c r="H164" s="6">
        <v>0</v>
      </c>
      <c r="I164" s="51">
        <f>SUM(F164+G164+H164)</f>
        <v>0</v>
      </c>
    </row>
    <row r="165" spans="1:9" ht="13.5" customHeight="1" x14ac:dyDescent="0.2">
      <c r="A165" s="20" t="s">
        <v>110</v>
      </c>
      <c r="B165" s="5">
        <f>SUM(B166+B171)</f>
        <v>3917.1233640000009</v>
      </c>
      <c r="C165" s="5">
        <f t="shared" ref="C165:I165" si="102">SUM(C166+C171)</f>
        <v>120.59271495</v>
      </c>
      <c r="D165" s="5">
        <f t="shared" si="102"/>
        <v>0</v>
      </c>
      <c r="E165" s="5">
        <f t="shared" si="102"/>
        <v>4037.7160789500003</v>
      </c>
      <c r="F165" s="5">
        <f>SUM(F166+F171)</f>
        <v>4083.3466552100008</v>
      </c>
      <c r="G165" s="5">
        <f t="shared" ref="G165:H165" si="103">SUM(G166+G171)</f>
        <v>66.621355460000004</v>
      </c>
      <c r="H165" s="5">
        <f t="shared" si="103"/>
        <v>0</v>
      </c>
      <c r="I165" s="51">
        <f t="shared" si="102"/>
        <v>4149.9680106700007</v>
      </c>
    </row>
    <row r="166" spans="1:9" ht="13.5" customHeight="1" x14ac:dyDescent="0.2">
      <c r="A166" s="20" t="s">
        <v>111</v>
      </c>
      <c r="B166" s="5">
        <f>SUM(B167+B168+B169+B170)</f>
        <v>1202.8851060000004</v>
      </c>
      <c r="C166" s="5">
        <f t="shared" ref="C166:I166" si="104">SUM(C167+C168+C169+C170)</f>
        <v>36.789786919999997</v>
      </c>
      <c r="D166" s="5">
        <f t="shared" si="104"/>
        <v>0</v>
      </c>
      <c r="E166" s="5">
        <f t="shared" si="104"/>
        <v>1239.6748929200005</v>
      </c>
      <c r="F166" s="5">
        <f>SUM(F167+F168+F169+F170)</f>
        <v>1277.5981678200005</v>
      </c>
      <c r="G166" s="5">
        <f t="shared" ref="G166:H166" si="105">SUM(G167+G168+G169+G170)</f>
        <v>11.57150607</v>
      </c>
      <c r="H166" s="5">
        <f t="shared" si="105"/>
        <v>0</v>
      </c>
      <c r="I166" s="51">
        <f t="shared" si="104"/>
        <v>1289.1696738900005</v>
      </c>
    </row>
    <row r="167" spans="1:9" ht="13.5" customHeight="1" x14ac:dyDescent="0.2">
      <c r="A167" s="21" t="s">
        <v>112</v>
      </c>
      <c r="B167" s="5">
        <v>483.60000000000025</v>
      </c>
      <c r="C167" s="5">
        <v>2.6</v>
      </c>
      <c r="D167" s="5">
        <v>0</v>
      </c>
      <c r="E167" s="5">
        <f>SUM(B167+C167+D167)</f>
        <v>486.20000000000027</v>
      </c>
      <c r="F167" s="5">
        <v>494.00000000000034</v>
      </c>
      <c r="G167" s="5">
        <v>2.6</v>
      </c>
      <c r="H167" s="5">
        <v>0</v>
      </c>
      <c r="I167" s="51">
        <f>SUM(F167+G167+H167)</f>
        <v>496.60000000000036</v>
      </c>
    </row>
    <row r="168" spans="1:9" ht="13.5" customHeight="1" x14ac:dyDescent="0.2">
      <c r="A168" s="21" t="s">
        <v>116</v>
      </c>
      <c r="B168" s="6">
        <v>0</v>
      </c>
      <c r="C168" s="6">
        <v>0</v>
      </c>
      <c r="D168" s="6">
        <v>0</v>
      </c>
      <c r="E168" s="5">
        <f>SUM(B168+C168+D168)</f>
        <v>0</v>
      </c>
      <c r="F168" s="6">
        <v>0</v>
      </c>
      <c r="G168" s="6">
        <v>0</v>
      </c>
      <c r="H168" s="6">
        <v>0</v>
      </c>
      <c r="I168" s="51">
        <f>SUM(F168+G168+H168)</f>
        <v>0</v>
      </c>
    </row>
    <row r="169" spans="1:9" ht="13.5" customHeight="1" x14ac:dyDescent="0.2">
      <c r="A169" s="21" t="s">
        <v>113</v>
      </c>
      <c r="B169" s="5">
        <v>498.98510600000009</v>
      </c>
      <c r="C169" s="5">
        <v>29.18978692</v>
      </c>
      <c r="D169" s="5">
        <v>0</v>
      </c>
      <c r="E169" s="5">
        <f>SUM(B169+C169+D169)</f>
        <v>528.17489292000005</v>
      </c>
      <c r="F169" s="5">
        <v>543.29816782</v>
      </c>
      <c r="G169" s="5">
        <v>3.9715060700000002</v>
      </c>
      <c r="H169" s="5">
        <v>0</v>
      </c>
      <c r="I169" s="51">
        <f>SUM(F169+G169+H169)</f>
        <v>547.26967389000004</v>
      </c>
    </row>
    <row r="170" spans="1:9" ht="13.5" customHeight="1" x14ac:dyDescent="0.2">
      <c r="A170" s="21" t="s">
        <v>114</v>
      </c>
      <c r="B170" s="5">
        <v>220.3000000000001</v>
      </c>
      <c r="C170" s="5">
        <v>5</v>
      </c>
      <c r="D170" s="5">
        <v>0</v>
      </c>
      <c r="E170" s="5">
        <f>SUM(B170+C170+D170)</f>
        <v>225.3000000000001</v>
      </c>
      <c r="F170" s="5">
        <v>240.3000000000001</v>
      </c>
      <c r="G170" s="5">
        <v>5</v>
      </c>
      <c r="H170" s="5">
        <v>0</v>
      </c>
      <c r="I170" s="51">
        <f>SUM(F170+G170+H170)</f>
        <v>245.3000000000001</v>
      </c>
    </row>
    <row r="171" spans="1:9" ht="13.5" customHeight="1" x14ac:dyDescent="0.2">
      <c r="A171" s="20" t="s">
        <v>115</v>
      </c>
      <c r="B171" s="5">
        <f>SUM(B172+B173+B174+B175)</f>
        <v>2714.2382580000003</v>
      </c>
      <c r="C171" s="5">
        <f t="shared" ref="C171:I171" si="106">SUM(C172+C173+C174+C175)</f>
        <v>83.802928030000004</v>
      </c>
      <c r="D171" s="5">
        <f t="shared" si="106"/>
        <v>0</v>
      </c>
      <c r="E171" s="5">
        <f t="shared" si="106"/>
        <v>2798.0411860300001</v>
      </c>
      <c r="F171" s="5">
        <f>SUM(F172+F173+F174+F175)</f>
        <v>2805.7484873900003</v>
      </c>
      <c r="G171" s="5">
        <f t="shared" ref="G171:H171" si="107">SUM(G172+G173+G174+G175)</f>
        <v>55.049849389999999</v>
      </c>
      <c r="H171" s="5">
        <f t="shared" si="107"/>
        <v>0</v>
      </c>
      <c r="I171" s="51">
        <f t="shared" si="106"/>
        <v>2860.7983367800002</v>
      </c>
    </row>
    <row r="172" spans="1:9" ht="13.5" customHeight="1" x14ac:dyDescent="0.2">
      <c r="A172" s="21" t="s">
        <v>112</v>
      </c>
      <c r="B172" s="5">
        <v>616.29999999999939</v>
      </c>
      <c r="C172" s="5">
        <v>3.8</v>
      </c>
      <c r="D172" s="5">
        <v>0</v>
      </c>
      <c r="E172" s="5">
        <f>SUM(B172+C172+D172)</f>
        <v>620.09999999999934</v>
      </c>
      <c r="F172" s="5">
        <v>631.4999999999992</v>
      </c>
      <c r="G172" s="5">
        <v>3.8</v>
      </c>
      <c r="H172" s="5">
        <v>0</v>
      </c>
      <c r="I172" s="51">
        <f>SUM(F172+G172+H172)</f>
        <v>635.29999999999916</v>
      </c>
    </row>
    <row r="173" spans="1:9" ht="13.5" customHeight="1" x14ac:dyDescent="0.2">
      <c r="A173" s="21" t="s">
        <v>116</v>
      </c>
      <c r="B173" s="6">
        <v>0</v>
      </c>
      <c r="C173" s="6">
        <v>0</v>
      </c>
      <c r="D173" s="6">
        <v>0</v>
      </c>
      <c r="E173" s="5">
        <f>SUM(B173+C173+D173)</f>
        <v>0</v>
      </c>
      <c r="F173" s="6">
        <v>0</v>
      </c>
      <c r="G173" s="6">
        <v>0</v>
      </c>
      <c r="H173" s="6">
        <v>0</v>
      </c>
      <c r="I173" s="51">
        <f>SUM(F173+G173+H173)</f>
        <v>0</v>
      </c>
    </row>
    <row r="174" spans="1:9" ht="13.5" customHeight="1" x14ac:dyDescent="0.2">
      <c r="A174" s="21" t="s">
        <v>113</v>
      </c>
      <c r="B174" s="5">
        <v>1339.0382580000007</v>
      </c>
      <c r="C174" s="5">
        <v>75.002928030000007</v>
      </c>
      <c r="D174" s="5">
        <v>0</v>
      </c>
      <c r="E174" s="5">
        <f>SUM(B174+C174+D174)</f>
        <v>1414.0411860300007</v>
      </c>
      <c r="F174" s="5">
        <v>1395.3484873900009</v>
      </c>
      <c r="G174" s="5">
        <v>46.249849390000001</v>
      </c>
      <c r="H174" s="5">
        <v>0</v>
      </c>
      <c r="I174" s="51">
        <f>SUM(F174+G174+H174)</f>
        <v>1441.5983367800009</v>
      </c>
    </row>
    <row r="175" spans="1:9" ht="13.5" customHeight="1" x14ac:dyDescent="0.2">
      <c r="A175" s="21" t="s">
        <v>114</v>
      </c>
      <c r="B175" s="5">
        <v>758.9</v>
      </c>
      <c r="C175" s="5">
        <v>5</v>
      </c>
      <c r="D175" s="5">
        <v>0</v>
      </c>
      <c r="E175" s="5">
        <f>SUM(B175+C175+D175)</f>
        <v>763.9</v>
      </c>
      <c r="F175" s="5">
        <v>778.9</v>
      </c>
      <c r="G175" s="5">
        <v>5</v>
      </c>
      <c r="H175" s="5">
        <v>0</v>
      </c>
      <c r="I175" s="51">
        <f>SUM(F175+G175+H175)</f>
        <v>783.9</v>
      </c>
    </row>
    <row r="176" spans="1:9" ht="14.1" customHeight="1" x14ac:dyDescent="0.2">
      <c r="A176" s="20" t="s">
        <v>117</v>
      </c>
      <c r="B176" s="49">
        <f t="shared" ref="B176:I176" si="108">SUM(B177+B180+B183+B190)</f>
        <v>20216.036434659996</v>
      </c>
      <c r="C176" s="49">
        <f t="shared" si="108"/>
        <v>463.69656103</v>
      </c>
      <c r="D176" s="49">
        <f t="shared" si="108"/>
        <v>50.00853661</v>
      </c>
      <c r="E176" s="49">
        <f t="shared" si="108"/>
        <v>20729.741532299995</v>
      </c>
      <c r="F176" s="49">
        <f t="shared" si="108"/>
        <v>20443.981712129997</v>
      </c>
      <c r="G176" s="49">
        <f t="shared" si="108"/>
        <v>-1112.9734809700001</v>
      </c>
      <c r="H176" s="49">
        <f t="shared" si="108"/>
        <v>-17.149499999997825</v>
      </c>
      <c r="I176" s="50">
        <f t="shared" si="108"/>
        <v>19313.858731159999</v>
      </c>
    </row>
    <row r="177" spans="1:9" ht="13.5" customHeight="1" x14ac:dyDescent="0.2">
      <c r="A177" s="20" t="s">
        <v>118</v>
      </c>
      <c r="B177" s="5">
        <f>SUM(B178+B179)</f>
        <v>-3.0808688933348094E-15</v>
      </c>
      <c r="C177" s="5">
        <f t="shared" ref="C177:I177" si="109">SUM(C178+C179)</f>
        <v>0</v>
      </c>
      <c r="D177" s="5">
        <f t="shared" si="109"/>
        <v>50</v>
      </c>
      <c r="E177" s="5">
        <f t="shared" si="109"/>
        <v>50</v>
      </c>
      <c r="F177" s="5">
        <f>SUM(F178+F179)</f>
        <v>515.52140233</v>
      </c>
      <c r="G177" s="5">
        <f t="shared" ref="G177:H177" si="110">SUM(G178+G179)</f>
        <v>-1.91029121</v>
      </c>
      <c r="H177" s="5">
        <f t="shared" si="110"/>
        <v>0</v>
      </c>
      <c r="I177" s="51">
        <f t="shared" si="109"/>
        <v>513.61111112000003</v>
      </c>
    </row>
    <row r="178" spans="1:9" ht="13.5" customHeight="1" x14ac:dyDescent="0.2">
      <c r="A178" s="20" t="s">
        <v>120</v>
      </c>
      <c r="B178" s="6">
        <v>-3.0808688933348094E-15</v>
      </c>
      <c r="C178" s="6">
        <v>0</v>
      </c>
      <c r="D178" s="6">
        <v>0</v>
      </c>
      <c r="E178" s="5">
        <f t="shared" ref="E178:E179" si="111">SUM(B178+C178+D178)</f>
        <v>-3.0808688933348094E-15</v>
      </c>
      <c r="F178" s="6">
        <v>510.02140233</v>
      </c>
      <c r="G178" s="6">
        <v>3.58970879</v>
      </c>
      <c r="H178" s="6">
        <v>0</v>
      </c>
      <c r="I178" s="51">
        <f>SUM(F178+G178+H178)</f>
        <v>513.61111112000003</v>
      </c>
    </row>
    <row r="179" spans="1:9" ht="13.5" customHeight="1" x14ac:dyDescent="0.2">
      <c r="A179" s="20" t="s">
        <v>121</v>
      </c>
      <c r="B179" s="6">
        <v>0</v>
      </c>
      <c r="C179" s="6">
        <v>0</v>
      </c>
      <c r="D179" s="6">
        <v>50</v>
      </c>
      <c r="E179" s="5">
        <f t="shared" si="111"/>
        <v>50</v>
      </c>
      <c r="F179" s="6">
        <v>5.5</v>
      </c>
      <c r="G179" s="6">
        <v>-5.5</v>
      </c>
      <c r="H179" s="6">
        <v>0</v>
      </c>
      <c r="I179" s="51">
        <f>SUM(F179+G179+H179)</f>
        <v>0</v>
      </c>
    </row>
    <row r="180" spans="1:9" ht="13.5" customHeight="1" x14ac:dyDescent="0.2">
      <c r="A180" s="20" t="s">
        <v>119</v>
      </c>
      <c r="B180" s="5">
        <f>SUM(B181+B182)</f>
        <v>6662.3272999999981</v>
      </c>
      <c r="C180" s="5">
        <f t="shared" ref="C180:I180" si="112">SUM(C181+C182)</f>
        <v>-79.676499999999976</v>
      </c>
      <c r="D180" s="5">
        <f t="shared" si="112"/>
        <v>0.13250000000000001</v>
      </c>
      <c r="E180" s="5">
        <f t="shared" si="112"/>
        <v>6582.7832999999982</v>
      </c>
      <c r="F180" s="5">
        <f>SUM(F181+F182)</f>
        <v>8673.3661999999986</v>
      </c>
      <c r="G180" s="5">
        <f t="shared" ref="G180:H180" si="113">SUM(G181+G182)</f>
        <v>-99.134999999999991</v>
      </c>
      <c r="H180" s="5">
        <f t="shared" si="113"/>
        <v>-16.912099999997736</v>
      </c>
      <c r="I180" s="51">
        <f t="shared" si="112"/>
        <v>8557.3191000000006</v>
      </c>
    </row>
    <row r="181" spans="1:9" ht="13.5" customHeight="1" x14ac:dyDescent="0.2">
      <c r="A181" s="20" t="s">
        <v>120</v>
      </c>
      <c r="B181" s="5">
        <v>6662.3272999999981</v>
      </c>
      <c r="C181" s="5">
        <v>-79.676499999999976</v>
      </c>
      <c r="D181" s="5">
        <v>0.13250000000000001</v>
      </c>
      <c r="E181" s="5">
        <f>SUM(B181+C181+D181)</f>
        <v>6582.7832999999982</v>
      </c>
      <c r="F181" s="5">
        <v>8673.3661999999986</v>
      </c>
      <c r="G181" s="5">
        <v>-99.134999999999991</v>
      </c>
      <c r="H181" s="5">
        <v>-16.912099999997736</v>
      </c>
      <c r="I181" s="51">
        <f>SUM(F181+G181+H181)</f>
        <v>8557.3191000000006</v>
      </c>
    </row>
    <row r="182" spans="1:9" ht="13.5" customHeight="1" x14ac:dyDescent="0.2">
      <c r="A182" s="20" t="s">
        <v>121</v>
      </c>
      <c r="B182" s="6">
        <v>0</v>
      </c>
      <c r="C182" s="6">
        <v>0</v>
      </c>
      <c r="D182" s="6">
        <v>0</v>
      </c>
      <c r="E182" s="5">
        <f>SUM(B182+C182+D182)</f>
        <v>0</v>
      </c>
      <c r="F182" s="6">
        <v>0</v>
      </c>
      <c r="G182" s="6">
        <v>0</v>
      </c>
      <c r="H182" s="6">
        <v>0</v>
      </c>
      <c r="I182" s="51">
        <f>SUM(F182+G182+H182)</f>
        <v>0</v>
      </c>
    </row>
    <row r="183" spans="1:9" ht="13.5" customHeight="1" x14ac:dyDescent="0.2">
      <c r="A183" s="20" t="s">
        <v>122</v>
      </c>
      <c r="B183" s="5">
        <f t="shared" ref="B183:I183" si="114">SUM(B184+B187)</f>
        <v>8624.9534216599986</v>
      </c>
      <c r="C183" s="5">
        <f t="shared" si="114"/>
        <v>530.97355245999995</v>
      </c>
      <c r="D183" s="5">
        <f t="shared" si="114"/>
        <v>1.3661000000000001E-4</v>
      </c>
      <c r="E183" s="5">
        <f t="shared" si="114"/>
        <v>9155.9271107299992</v>
      </c>
      <c r="F183" s="5">
        <f t="shared" si="114"/>
        <v>6528.1938030099991</v>
      </c>
      <c r="G183" s="5">
        <f t="shared" si="114"/>
        <v>-1019.25673969</v>
      </c>
      <c r="H183" s="5">
        <f t="shared" si="114"/>
        <v>0</v>
      </c>
      <c r="I183" s="51">
        <f t="shared" si="114"/>
        <v>5508.9370633199978</v>
      </c>
    </row>
    <row r="184" spans="1:9" ht="13.5" customHeight="1" x14ac:dyDescent="0.2">
      <c r="A184" s="20" t="s">
        <v>120</v>
      </c>
      <c r="B184" s="5">
        <f>SUM(B185+B186)</f>
        <v>4814.9766930200003</v>
      </c>
      <c r="C184" s="5">
        <f t="shared" ref="C184:I184" si="115">SUM(C185+C186)</f>
        <v>-179.60247376999999</v>
      </c>
      <c r="D184" s="5">
        <f t="shared" si="115"/>
        <v>3.3819999999999998E-5</v>
      </c>
      <c r="E184" s="5">
        <f t="shared" si="115"/>
        <v>4635.374253070001</v>
      </c>
      <c r="F184" s="5">
        <f>SUM(F185+F186)</f>
        <v>3510.4250767400008</v>
      </c>
      <c r="G184" s="5">
        <f t="shared" ref="G184:H184" si="116">SUM(G185+G186)</f>
        <v>-308.06763988</v>
      </c>
      <c r="H184" s="5">
        <f t="shared" si="116"/>
        <v>0</v>
      </c>
      <c r="I184" s="51">
        <f t="shared" si="115"/>
        <v>3202.3574368600007</v>
      </c>
    </row>
    <row r="185" spans="1:9" ht="13.5" customHeight="1" x14ac:dyDescent="0.2">
      <c r="A185" s="21" t="s">
        <v>123</v>
      </c>
      <c r="B185" s="5">
        <v>4675.4581912599997</v>
      </c>
      <c r="C185" s="5">
        <v>-169.96364287</v>
      </c>
      <c r="D185" s="5">
        <v>3.63E-6</v>
      </c>
      <c r="E185" s="5">
        <f>SUM(B185+C185+D185)</f>
        <v>4505.4945520199999</v>
      </c>
      <c r="F185" s="5">
        <v>3437.63856945</v>
      </c>
      <c r="G185" s="5">
        <v>-290.02518953999999</v>
      </c>
      <c r="H185" s="5">
        <v>0</v>
      </c>
      <c r="I185" s="51">
        <f>SUM(F185+G185+H185)</f>
        <v>3147.6133799099998</v>
      </c>
    </row>
    <row r="186" spans="1:9" ht="13.5" customHeight="1" x14ac:dyDescent="0.2">
      <c r="A186" s="21" t="s">
        <v>124</v>
      </c>
      <c r="B186" s="5">
        <v>139.51850176000073</v>
      </c>
      <c r="C186" s="5">
        <v>-9.6388309000000003</v>
      </c>
      <c r="D186" s="5">
        <v>3.0190000000000001E-5</v>
      </c>
      <c r="E186" s="5">
        <f>SUM(B186+C186+D186)</f>
        <v>129.87970105000073</v>
      </c>
      <c r="F186" s="5">
        <v>72.786507290000728</v>
      </c>
      <c r="G186" s="5">
        <v>-18.042450339999998</v>
      </c>
      <c r="H186" s="5">
        <v>0</v>
      </c>
      <c r="I186" s="51">
        <f>SUM(F186+G186+H186)</f>
        <v>54.744056950000726</v>
      </c>
    </row>
    <row r="187" spans="1:9" ht="13.5" customHeight="1" x14ac:dyDescent="0.2">
      <c r="A187" s="20" t="s">
        <v>121</v>
      </c>
      <c r="B187" s="5">
        <f>SUM(B188+B189)</f>
        <v>3809.9767286399979</v>
      </c>
      <c r="C187" s="5">
        <f t="shared" ref="C187:I187" si="117">SUM(C188+C189)</f>
        <v>710.57602622999991</v>
      </c>
      <c r="D187" s="5">
        <f t="shared" si="117"/>
        <v>1.0279E-4</v>
      </c>
      <c r="E187" s="5">
        <f t="shared" si="117"/>
        <v>4520.5528576599982</v>
      </c>
      <c r="F187" s="5">
        <f>SUM(F188+F189)</f>
        <v>3017.7687262699978</v>
      </c>
      <c r="G187" s="5">
        <f t="shared" ref="G187:H187" si="118">SUM(G188+G189)</f>
        <v>-711.18909981000002</v>
      </c>
      <c r="H187" s="5">
        <f t="shared" si="118"/>
        <v>0</v>
      </c>
      <c r="I187" s="51">
        <f t="shared" si="117"/>
        <v>2306.5796264599976</v>
      </c>
    </row>
    <row r="188" spans="1:9" ht="13.5" customHeight="1" x14ac:dyDescent="0.2">
      <c r="A188" s="21" t="s">
        <v>123</v>
      </c>
      <c r="B188" s="5">
        <v>3752.3929617199979</v>
      </c>
      <c r="C188" s="5">
        <v>606.33996622999996</v>
      </c>
      <c r="D188" s="5">
        <v>4.9709999999999997E-5</v>
      </c>
      <c r="E188" s="5">
        <f>SUM(B188+C188+D188)</f>
        <v>4358.7329776599981</v>
      </c>
      <c r="F188" s="5">
        <v>2984.2463962699976</v>
      </c>
      <c r="G188" s="5">
        <v>-711.06351981</v>
      </c>
      <c r="H188" s="5">
        <v>0</v>
      </c>
      <c r="I188" s="51">
        <f>SUM(F188+G188+H188)</f>
        <v>2273.1828764599977</v>
      </c>
    </row>
    <row r="189" spans="1:9" ht="13.5" customHeight="1" x14ac:dyDescent="0.2">
      <c r="A189" s="21" t="s">
        <v>124</v>
      </c>
      <c r="B189" s="5">
        <v>57.583766920000073</v>
      </c>
      <c r="C189" s="5">
        <v>104.23605999999999</v>
      </c>
      <c r="D189" s="5">
        <v>5.308E-5</v>
      </c>
      <c r="E189" s="5">
        <f>SUM(B189+C189+D189)</f>
        <v>161.81988000000007</v>
      </c>
      <c r="F189" s="5">
        <v>33.522330000000061</v>
      </c>
      <c r="G189" s="5">
        <v>-0.12558</v>
      </c>
      <c r="H189" s="5">
        <v>0</v>
      </c>
      <c r="I189" s="51">
        <f>SUM(F189+G189+H189)</f>
        <v>33.396750000000061</v>
      </c>
    </row>
    <row r="190" spans="1:9" ht="13.5" customHeight="1" x14ac:dyDescent="0.2">
      <c r="A190" s="20" t="s">
        <v>125</v>
      </c>
      <c r="B190" s="5">
        <f>SUM(B191+B194)</f>
        <v>4928.7557129999987</v>
      </c>
      <c r="C190" s="5">
        <f t="shared" ref="C190:I190" si="119">SUM(C191+C194)</f>
        <v>12.39950857</v>
      </c>
      <c r="D190" s="5">
        <f t="shared" si="119"/>
        <v>-0.1241</v>
      </c>
      <c r="E190" s="5">
        <f t="shared" si="119"/>
        <v>4941.0311215699994</v>
      </c>
      <c r="F190" s="5">
        <f>SUM(F191+F194)</f>
        <v>4726.9003067899994</v>
      </c>
      <c r="G190" s="5">
        <f t="shared" ref="G190:H190" si="120">SUM(G191+G194)</f>
        <v>7.3285499300000003</v>
      </c>
      <c r="H190" s="5">
        <f t="shared" si="120"/>
        <v>-0.23740000000008976</v>
      </c>
      <c r="I190" s="51">
        <f t="shared" si="119"/>
        <v>4733.9914567199994</v>
      </c>
    </row>
    <row r="191" spans="1:9" ht="13.5" customHeight="1" x14ac:dyDescent="0.2">
      <c r="A191" s="20" t="s">
        <v>120</v>
      </c>
      <c r="B191" s="5">
        <f>SUM(B192+B193)</f>
        <v>3335.6607589999999</v>
      </c>
      <c r="C191" s="5">
        <f t="shared" ref="C191:I191" si="121">SUM(C192+C193)</f>
        <v>6.2103173400000005</v>
      </c>
      <c r="D191" s="5">
        <f t="shared" si="121"/>
        <v>-0.1241</v>
      </c>
      <c r="E191" s="5">
        <f t="shared" si="121"/>
        <v>3341.7469763399999</v>
      </c>
      <c r="F191" s="5">
        <f>SUM(F192+F193)</f>
        <v>3117.8721420299998</v>
      </c>
      <c r="G191" s="5">
        <f t="shared" ref="G191:H191" si="122">SUM(G192+G193)</f>
        <v>5.6242285000000001</v>
      </c>
      <c r="H191" s="5">
        <f t="shared" si="122"/>
        <v>-0.23740000000008976</v>
      </c>
      <c r="I191" s="51">
        <f t="shared" si="121"/>
        <v>3123.2589705299993</v>
      </c>
    </row>
    <row r="192" spans="1:9" ht="13.5" customHeight="1" x14ac:dyDescent="0.2">
      <c r="A192" s="21" t="s">
        <v>126</v>
      </c>
      <c r="B192" s="5">
        <v>3316.7811589999997</v>
      </c>
      <c r="C192" s="5">
        <v>6.2103173400000005</v>
      </c>
      <c r="D192" s="5">
        <v>0</v>
      </c>
      <c r="E192" s="5">
        <f>SUM(B192+C192+D192)</f>
        <v>3322.9914763399997</v>
      </c>
      <c r="F192" s="5">
        <v>3100.7807420299996</v>
      </c>
      <c r="G192" s="5">
        <v>5.6242285000000001</v>
      </c>
      <c r="H192" s="5">
        <v>0</v>
      </c>
      <c r="I192" s="51">
        <f>SUM(F192+G192+H192)</f>
        <v>3106.4049705299994</v>
      </c>
    </row>
    <row r="193" spans="1:9" ht="13.5" customHeight="1" x14ac:dyDescent="0.2">
      <c r="A193" s="21" t="s">
        <v>127</v>
      </c>
      <c r="B193" s="5">
        <v>18.879600000000089</v>
      </c>
      <c r="C193" s="5">
        <v>0</v>
      </c>
      <c r="D193" s="5">
        <v>-0.1241</v>
      </c>
      <c r="E193" s="5">
        <f>SUM(B193+C193+D193)</f>
        <v>18.75550000000009</v>
      </c>
      <c r="F193" s="5">
        <v>17.091400000000089</v>
      </c>
      <c r="G193" s="5">
        <v>0</v>
      </c>
      <c r="H193" s="5">
        <v>-0.23740000000008976</v>
      </c>
      <c r="I193" s="51">
        <f>SUM(F193+G193+H193)</f>
        <v>16.853999999999999</v>
      </c>
    </row>
    <row r="194" spans="1:9" ht="13.5" customHeight="1" x14ac:dyDescent="0.2">
      <c r="A194" s="20" t="s">
        <v>121</v>
      </c>
      <c r="B194" s="5">
        <f t="shared" ref="B194:I194" si="123">SUM(B195+B196+B197+B198)</f>
        <v>1593.0949539999992</v>
      </c>
      <c r="C194" s="5">
        <f t="shared" si="123"/>
        <v>6.1891912299999996</v>
      </c>
      <c r="D194" s="5">
        <f t="shared" si="123"/>
        <v>0</v>
      </c>
      <c r="E194" s="5">
        <f t="shared" si="123"/>
        <v>1599.2841452299995</v>
      </c>
      <c r="F194" s="5">
        <f t="shared" si="123"/>
        <v>1609.0281647599995</v>
      </c>
      <c r="G194" s="5">
        <f t="shared" si="123"/>
        <v>1.70432143</v>
      </c>
      <c r="H194" s="5">
        <f t="shared" si="123"/>
        <v>0</v>
      </c>
      <c r="I194" s="51">
        <f t="shared" si="123"/>
        <v>1610.7324861899997</v>
      </c>
    </row>
    <row r="195" spans="1:9" ht="13.5" customHeight="1" x14ac:dyDescent="0.2">
      <c r="A195" s="21" t="s">
        <v>128</v>
      </c>
      <c r="B195" s="5">
        <v>1515.7160999999994</v>
      </c>
      <c r="C195" s="5">
        <v>0.92730000000000001</v>
      </c>
      <c r="D195" s="5">
        <v>0</v>
      </c>
      <c r="E195" s="5">
        <f>SUM(B195+C195+D195)</f>
        <v>1516.6433999999995</v>
      </c>
      <c r="F195" s="5">
        <v>1519.4252999999997</v>
      </c>
      <c r="G195" s="5">
        <v>0.92730000000000001</v>
      </c>
      <c r="H195" s="5">
        <v>0</v>
      </c>
      <c r="I195" s="51">
        <f>SUM(F195+G195+H195)</f>
        <v>1520.3525999999997</v>
      </c>
    </row>
    <row r="196" spans="1:9" ht="13.5" customHeight="1" x14ac:dyDescent="0.2">
      <c r="A196" s="21" t="s">
        <v>129</v>
      </c>
      <c r="B196" s="6">
        <v>0</v>
      </c>
      <c r="C196" s="6">
        <v>0</v>
      </c>
      <c r="D196" s="6">
        <v>0</v>
      </c>
      <c r="E196" s="5">
        <f>SUM(B196+C196+D196)</f>
        <v>0</v>
      </c>
      <c r="F196" s="6">
        <v>0</v>
      </c>
      <c r="G196" s="6">
        <v>0</v>
      </c>
      <c r="H196" s="6">
        <v>0</v>
      </c>
      <c r="I196" s="51">
        <f>SUM(F196+G196+H196)</f>
        <v>0</v>
      </c>
    </row>
    <row r="197" spans="1:9" ht="13.5" customHeight="1" x14ac:dyDescent="0.2">
      <c r="A197" s="21" t="s">
        <v>130</v>
      </c>
      <c r="B197" s="5">
        <v>46.517953999999882</v>
      </c>
      <c r="C197" s="5">
        <v>5.2098912300000002</v>
      </c>
      <c r="D197" s="5">
        <v>0</v>
      </c>
      <c r="E197" s="5">
        <f>SUM(B197+C197+D197)</f>
        <v>51.727845229999886</v>
      </c>
      <c r="F197" s="5">
        <v>58.53396475999989</v>
      </c>
      <c r="G197" s="5">
        <v>0.72502142999999997</v>
      </c>
      <c r="H197" s="5">
        <v>0</v>
      </c>
      <c r="I197" s="51">
        <f>SUM(F197+G197+H197)</f>
        <v>59.258986189999888</v>
      </c>
    </row>
    <row r="198" spans="1:9" ht="13.5" customHeight="1" x14ac:dyDescent="0.2">
      <c r="A198" s="21" t="s">
        <v>126</v>
      </c>
      <c r="B198" s="5">
        <v>30.860900000000012</v>
      </c>
      <c r="C198" s="5">
        <v>5.1999999999999998E-2</v>
      </c>
      <c r="D198" s="5">
        <v>0</v>
      </c>
      <c r="E198" s="5">
        <f>SUM(B198+C198+D198)</f>
        <v>30.912900000000011</v>
      </c>
      <c r="F198" s="5">
        <v>31.06890000000001</v>
      </c>
      <c r="G198" s="5">
        <v>5.1999999999999998E-2</v>
      </c>
      <c r="H198" s="5">
        <v>0</v>
      </c>
      <c r="I198" s="51">
        <f>SUM(F198+G198+H198)</f>
        <v>31.12090000000001</v>
      </c>
    </row>
    <row r="199" spans="1:9" ht="12.75" customHeight="1" x14ac:dyDescent="0.2">
      <c r="A199" s="21" t="s">
        <v>158</v>
      </c>
      <c r="B199" s="5"/>
      <c r="C199" s="5"/>
      <c r="D199" s="5"/>
      <c r="E199" s="5"/>
      <c r="F199" s="5"/>
      <c r="G199" s="5"/>
      <c r="H199" s="5"/>
      <c r="I199" s="51"/>
    </row>
    <row r="200" spans="1:9" ht="14.1" customHeight="1" x14ac:dyDescent="0.2">
      <c r="A200" s="20" t="s">
        <v>131</v>
      </c>
      <c r="B200" s="49">
        <f>SUM(B201+B202+B203+B210)</f>
        <v>32386.362959350012</v>
      </c>
      <c r="C200" s="49">
        <f t="shared" ref="C200:I200" si="124">SUM(C201+C202+C203+C210)</f>
        <v>59.326637339999998</v>
      </c>
      <c r="D200" s="49">
        <f t="shared" si="124"/>
        <v>-3.6550000000000021E-5</v>
      </c>
      <c r="E200" s="49">
        <f t="shared" si="124"/>
        <v>32445.689560140014</v>
      </c>
      <c r="F200" s="49">
        <f>SUM(F201+F202+F203+F210)</f>
        <v>32411.608534170013</v>
      </c>
      <c r="G200" s="49">
        <f t="shared" ref="G200:H200" si="125">SUM(G201+G202+G203+G210)</f>
        <v>292.7578380600001</v>
      </c>
      <c r="H200" s="49">
        <f t="shared" si="125"/>
        <v>0</v>
      </c>
      <c r="I200" s="50">
        <f t="shared" si="124"/>
        <v>32704.366372230015</v>
      </c>
    </row>
    <row r="201" spans="1:9" ht="14.1" customHeight="1" x14ac:dyDescent="0.2">
      <c r="A201" s="21" t="s">
        <v>132</v>
      </c>
      <c r="B201" s="5">
        <v>19.615146790000026</v>
      </c>
      <c r="C201" s="5">
        <v>-1.9362133199999987</v>
      </c>
      <c r="D201" s="5">
        <v>3.5179999999999999E-5</v>
      </c>
      <c r="E201" s="5">
        <f>SUM(B201+C201+D201)</f>
        <v>17.678968650000026</v>
      </c>
      <c r="F201" s="5">
        <v>19.006552040000024</v>
      </c>
      <c r="G201" s="5">
        <v>-0.40845754000000001</v>
      </c>
      <c r="H201" s="5">
        <v>0</v>
      </c>
      <c r="I201" s="51">
        <f>SUM(F201+G201+H201)</f>
        <v>18.598094500000023</v>
      </c>
    </row>
    <row r="202" spans="1:9" ht="14.1" customHeight="1" x14ac:dyDescent="0.2">
      <c r="A202" s="21" t="s">
        <v>133</v>
      </c>
      <c r="B202" s="6">
        <v>0</v>
      </c>
      <c r="C202" s="6">
        <v>0</v>
      </c>
      <c r="D202" s="6">
        <v>0</v>
      </c>
      <c r="E202" s="5">
        <f>SUM(B202+C202+D202)</f>
        <v>0</v>
      </c>
      <c r="F202" s="6">
        <v>0</v>
      </c>
      <c r="G202" s="6">
        <v>0</v>
      </c>
      <c r="H202" s="6">
        <v>0</v>
      </c>
      <c r="I202" s="51">
        <f>SUM(F202+G202+H202)</f>
        <v>0</v>
      </c>
    </row>
    <row r="203" spans="1:9" ht="14.1" customHeight="1" x14ac:dyDescent="0.2">
      <c r="A203" s="20" t="s">
        <v>134</v>
      </c>
      <c r="B203" s="5">
        <f>SUM(B204+B207)</f>
        <v>32366.74781256001</v>
      </c>
      <c r="C203" s="5">
        <f t="shared" ref="C203:I203" si="126">SUM(C204+C207)</f>
        <v>61.262850659999998</v>
      </c>
      <c r="D203" s="5">
        <f t="shared" si="126"/>
        <v>-7.173000000000002E-5</v>
      </c>
      <c r="E203" s="5">
        <f t="shared" si="126"/>
        <v>32428.010591490012</v>
      </c>
      <c r="F203" s="5">
        <f>SUM(F204+F207)</f>
        <v>32392.601982130014</v>
      </c>
      <c r="G203" s="5">
        <f t="shared" ref="G203:H203" si="127">SUM(G204+G207)</f>
        <v>293.16629560000007</v>
      </c>
      <c r="H203" s="5">
        <f t="shared" si="127"/>
        <v>0</v>
      </c>
      <c r="I203" s="51">
        <f t="shared" si="126"/>
        <v>32685.768277730014</v>
      </c>
    </row>
    <row r="204" spans="1:9" ht="14.1" customHeight="1" x14ac:dyDescent="0.2">
      <c r="A204" s="24" t="s">
        <v>135</v>
      </c>
      <c r="B204" s="5">
        <f>SUM(B205+B206)</f>
        <v>20867.869674800007</v>
      </c>
      <c r="C204" s="5">
        <f t="shared" ref="C204:I204" si="128">SUM(C205+C206)</f>
        <v>157.85147918999999</v>
      </c>
      <c r="D204" s="5">
        <f t="shared" si="128"/>
        <v>6.7339999999999989E-5</v>
      </c>
      <c r="E204" s="5">
        <f t="shared" si="128"/>
        <v>21025.721221330008</v>
      </c>
      <c r="F204" s="5">
        <f>SUM(F205+F206)</f>
        <v>21927.16663131001</v>
      </c>
      <c r="G204" s="5">
        <f t="shared" ref="G204:H204" si="129">SUM(G205+G206)</f>
        <v>513.30751041000008</v>
      </c>
      <c r="H204" s="5">
        <f t="shared" si="129"/>
        <v>0</v>
      </c>
      <c r="I204" s="51">
        <f t="shared" si="128"/>
        <v>22440.474141720009</v>
      </c>
    </row>
    <row r="205" spans="1:9" ht="14.1" customHeight="1" x14ac:dyDescent="0.2">
      <c r="A205" s="24" t="s">
        <v>136</v>
      </c>
      <c r="B205" s="5">
        <v>4287.3245714100003</v>
      </c>
      <c r="C205" s="5">
        <v>173.65987458999999</v>
      </c>
      <c r="D205" s="5">
        <v>3.6279999999999998E-5</v>
      </c>
      <c r="E205" s="5">
        <f>SUM(B205+C205+D205)</f>
        <v>4460.9844822800005</v>
      </c>
      <c r="F205" s="5">
        <v>4587.8811536700005</v>
      </c>
      <c r="G205" s="5">
        <v>177.00442663000001</v>
      </c>
      <c r="H205" s="5">
        <v>0</v>
      </c>
      <c r="I205" s="51">
        <f>SUM(F205+G205+H205)</f>
        <v>4764.8855803000006</v>
      </c>
    </row>
    <row r="206" spans="1:9" ht="14.1" customHeight="1" x14ac:dyDescent="0.2">
      <c r="A206" s="24" t="s">
        <v>137</v>
      </c>
      <c r="B206" s="5">
        <v>16580.545103390006</v>
      </c>
      <c r="C206" s="5">
        <v>-15.8083954</v>
      </c>
      <c r="D206" s="5">
        <v>3.1059999999999997E-5</v>
      </c>
      <c r="E206" s="5">
        <f>SUM(B206+C206+D206)</f>
        <v>16564.736739050008</v>
      </c>
      <c r="F206" s="5">
        <v>17339.285477640009</v>
      </c>
      <c r="G206" s="5">
        <v>336.30308378000001</v>
      </c>
      <c r="H206" s="5">
        <v>0</v>
      </c>
      <c r="I206" s="51">
        <f>SUM(F206+G206+H206)</f>
        <v>17675.588561420009</v>
      </c>
    </row>
    <row r="207" spans="1:9" ht="14.1" customHeight="1" x14ac:dyDescent="0.2">
      <c r="A207" s="21" t="s">
        <v>138</v>
      </c>
      <c r="B207" s="5">
        <f>SUM(B208+B209)</f>
        <v>11498.878137760004</v>
      </c>
      <c r="C207" s="5">
        <f t="shared" ref="C207:I207" si="130">SUM(C208+C209)</f>
        <v>-96.588628529999994</v>
      </c>
      <c r="D207" s="5">
        <f t="shared" si="130"/>
        <v>-1.3907000000000001E-4</v>
      </c>
      <c r="E207" s="5">
        <f t="shared" si="130"/>
        <v>11402.289370160004</v>
      </c>
      <c r="F207" s="5">
        <f>SUM(F208+F209)</f>
        <v>10465.435350820004</v>
      </c>
      <c r="G207" s="5">
        <f t="shared" ref="G207:H207" si="131">SUM(G208+G209)</f>
        <v>-220.14121481000001</v>
      </c>
      <c r="H207" s="5">
        <f t="shared" si="131"/>
        <v>0</v>
      </c>
      <c r="I207" s="51">
        <f t="shared" si="130"/>
        <v>10245.294136010003</v>
      </c>
    </row>
    <row r="208" spans="1:9" ht="14.1" customHeight="1" x14ac:dyDescent="0.2">
      <c r="A208" s="21" t="s">
        <v>136</v>
      </c>
      <c r="B208" s="5">
        <v>1330.39159657</v>
      </c>
      <c r="C208" s="5">
        <v>-32.280957119999997</v>
      </c>
      <c r="D208" s="5">
        <v>-8.9619999999999999E-5</v>
      </c>
      <c r="E208" s="5">
        <f>SUM(B208+C208+D208)</f>
        <v>1298.1105498300001</v>
      </c>
      <c r="F208" s="5">
        <v>936.27979538000022</v>
      </c>
      <c r="G208" s="5">
        <v>-92.132762670000005</v>
      </c>
      <c r="H208" s="5">
        <v>0</v>
      </c>
      <c r="I208" s="51">
        <f>SUM(F208+G208+H208)</f>
        <v>844.14703271000019</v>
      </c>
    </row>
    <row r="209" spans="1:9" ht="14.1" customHeight="1" x14ac:dyDescent="0.2">
      <c r="A209" s="21" t="s">
        <v>137</v>
      </c>
      <c r="B209" s="5">
        <v>10168.486541190005</v>
      </c>
      <c r="C209" s="5">
        <v>-64.307671409999998</v>
      </c>
      <c r="D209" s="5">
        <v>-4.9450000000000003E-5</v>
      </c>
      <c r="E209" s="5">
        <f>SUM(B209+C209+D209)</f>
        <v>10104.178820330004</v>
      </c>
      <c r="F209" s="5">
        <v>9529.1555554400038</v>
      </c>
      <c r="G209" s="5">
        <v>-128.00845214</v>
      </c>
      <c r="H209" s="5">
        <v>0</v>
      </c>
      <c r="I209" s="51">
        <f>SUM(F209+G209+H209)</f>
        <v>9401.1471033000034</v>
      </c>
    </row>
    <row r="210" spans="1:9" ht="14.1" customHeight="1" x14ac:dyDescent="0.2">
      <c r="A210" s="20" t="s">
        <v>139</v>
      </c>
      <c r="B210" s="6">
        <v>0</v>
      </c>
      <c r="C210" s="6">
        <v>0</v>
      </c>
      <c r="D210" s="6">
        <v>0</v>
      </c>
      <c r="E210" s="5">
        <f>SUM(B210+C210+D210)</f>
        <v>0</v>
      </c>
      <c r="F210" s="6">
        <v>0</v>
      </c>
      <c r="G210" s="6">
        <v>0</v>
      </c>
      <c r="H210" s="6">
        <v>0</v>
      </c>
      <c r="I210" s="51">
        <f>SUM(F210+G210+H210)</f>
        <v>0</v>
      </c>
    </row>
    <row r="211" spans="1:9" ht="14.1" customHeight="1" x14ac:dyDescent="0.2">
      <c r="A211" s="20" t="s">
        <v>140</v>
      </c>
      <c r="B211" s="49">
        <f>SUM(B212+B216+B220+B226)</f>
        <v>1642.8658812500003</v>
      </c>
      <c r="C211" s="49">
        <f t="shared" ref="C211:D211" si="132">SUM(C212+C216+C220+C226)</f>
        <v>-7.4373953099999905</v>
      </c>
      <c r="D211" s="49">
        <f t="shared" si="132"/>
        <v>-3.1053632100000002</v>
      </c>
      <c r="E211" s="49">
        <f>SUM(E212+E216+E220+E226)</f>
        <v>1632.3231227300003</v>
      </c>
      <c r="F211" s="49">
        <f>SUM(F212+F216+F220+F226)</f>
        <v>1402.8737852300001</v>
      </c>
      <c r="G211" s="49">
        <f t="shared" ref="G211:H211" si="133">SUM(G212+G216+G220+G226)</f>
        <v>-40.040883619999988</v>
      </c>
      <c r="H211" s="49">
        <f t="shared" si="133"/>
        <v>100.69961474</v>
      </c>
      <c r="I211" s="50">
        <f>SUM(I212+I216+I220+I226)</f>
        <v>1463.5325163500002</v>
      </c>
    </row>
    <row r="212" spans="1:9" ht="14.1" customHeight="1" x14ac:dyDescent="0.2">
      <c r="A212" s="20" t="s">
        <v>141</v>
      </c>
      <c r="B212" s="5">
        <f>SUM(B213+B214)</f>
        <v>272.43275600000004</v>
      </c>
      <c r="C212" s="5">
        <f t="shared" ref="C212:I212" si="134">SUM(C213+C214)</f>
        <v>-9.9608340000000004E-2</v>
      </c>
      <c r="D212" s="5">
        <f t="shared" si="134"/>
        <v>-3.10545787</v>
      </c>
      <c r="E212" s="5">
        <f t="shared" si="134"/>
        <v>269.22768979000006</v>
      </c>
      <c r="F212" s="5">
        <f>SUM(F213+F214)</f>
        <v>178.6652527</v>
      </c>
      <c r="G212" s="5">
        <f t="shared" ref="G212:H212" si="135">SUM(G213+G214)</f>
        <v>3.90978906</v>
      </c>
      <c r="H212" s="5">
        <f t="shared" si="135"/>
        <v>100.69961474</v>
      </c>
      <c r="I212" s="51">
        <f t="shared" si="134"/>
        <v>283.27465649999999</v>
      </c>
    </row>
    <row r="213" spans="1:9" ht="14.1" customHeight="1" x14ac:dyDescent="0.2">
      <c r="A213" s="21" t="s">
        <v>120</v>
      </c>
      <c r="B213" s="5">
        <v>272.43275600000004</v>
      </c>
      <c r="C213" s="5">
        <v>0</v>
      </c>
      <c r="D213" s="5">
        <v>-3.5521090800000001</v>
      </c>
      <c r="E213" s="5">
        <f>SUM(B213+C213+D213)</f>
        <v>268.88064692000006</v>
      </c>
      <c r="F213" s="5">
        <v>178.50638000000001</v>
      </c>
      <c r="G213" s="5">
        <v>0</v>
      </c>
      <c r="H213" s="5">
        <v>100.69961474</v>
      </c>
      <c r="I213" s="51">
        <f>SUM(F213+G213+H213)</f>
        <v>279.20599473999999</v>
      </c>
    </row>
    <row r="214" spans="1:9" ht="14.1" customHeight="1" x14ac:dyDescent="0.2">
      <c r="A214" s="21" t="s">
        <v>121</v>
      </c>
      <c r="B214" s="5">
        <f>SUM(B215)</f>
        <v>0</v>
      </c>
      <c r="C214" s="5">
        <f t="shared" ref="C214:I214" si="136">SUM(C215)</f>
        <v>-9.9608340000000004E-2</v>
      </c>
      <c r="D214" s="5">
        <f t="shared" si="136"/>
        <v>0.44665121000000002</v>
      </c>
      <c r="E214" s="5">
        <f t="shared" si="136"/>
        <v>0.34704287</v>
      </c>
      <c r="F214" s="5">
        <f>SUM(F215)</f>
        <v>0.15887269999999987</v>
      </c>
      <c r="G214" s="5">
        <f t="shared" si="136"/>
        <v>3.90978906</v>
      </c>
      <c r="H214" s="5">
        <f t="shared" si="136"/>
        <v>0</v>
      </c>
      <c r="I214" s="51">
        <f t="shared" si="136"/>
        <v>4.0686617599999995</v>
      </c>
    </row>
    <row r="215" spans="1:9" ht="14.1" customHeight="1" x14ac:dyDescent="0.2">
      <c r="A215" s="20" t="s">
        <v>142</v>
      </c>
      <c r="B215" s="6">
        <v>0</v>
      </c>
      <c r="C215" s="6">
        <v>-9.9608340000000004E-2</v>
      </c>
      <c r="D215" s="6">
        <v>0.44665121000000002</v>
      </c>
      <c r="E215" s="5">
        <f>SUM(B215+C215+D215)</f>
        <v>0.34704287</v>
      </c>
      <c r="F215" s="6">
        <v>0.15887269999999987</v>
      </c>
      <c r="G215" s="6">
        <v>3.90978906</v>
      </c>
      <c r="H215" s="6">
        <v>0</v>
      </c>
      <c r="I215" s="51">
        <f>SUM(F215+G215+H215)</f>
        <v>4.0686617599999995</v>
      </c>
    </row>
    <row r="216" spans="1:9" ht="14.1" customHeight="1" x14ac:dyDescent="0.2">
      <c r="A216" s="20" t="s">
        <v>143</v>
      </c>
      <c r="B216" s="5">
        <f>SUM(B217+B218)</f>
        <v>60.518588000000108</v>
      </c>
      <c r="C216" s="5">
        <f t="shared" ref="C216:I216" si="137">SUM(C217+C218)</f>
        <v>9.3277974100000005</v>
      </c>
      <c r="D216" s="5">
        <f t="shared" si="137"/>
        <v>0</v>
      </c>
      <c r="E216" s="5">
        <f t="shared" si="137"/>
        <v>69.84638541000011</v>
      </c>
      <c r="F216" s="5">
        <f>SUM(F217+F218)</f>
        <v>72.38244400000012</v>
      </c>
      <c r="G216" s="5">
        <f t="shared" ref="G216:H216" si="138">SUM(G217+G218)</f>
        <v>41.238521859999999</v>
      </c>
      <c r="H216" s="5">
        <f t="shared" si="138"/>
        <v>0</v>
      </c>
      <c r="I216" s="51">
        <f t="shared" si="137"/>
        <v>113.62096586000013</v>
      </c>
    </row>
    <row r="217" spans="1:9" ht="14.1" customHeight="1" x14ac:dyDescent="0.2">
      <c r="A217" s="21" t="s">
        <v>120</v>
      </c>
      <c r="B217" s="6">
        <v>0</v>
      </c>
      <c r="C217" s="6">
        <v>0</v>
      </c>
      <c r="D217" s="6">
        <v>0</v>
      </c>
      <c r="E217" s="5">
        <f>SUM(B217+C217+D217)</f>
        <v>0</v>
      </c>
      <c r="F217" s="6">
        <v>0</v>
      </c>
      <c r="G217" s="6">
        <v>0</v>
      </c>
      <c r="H217" s="6">
        <v>0</v>
      </c>
      <c r="I217" s="51">
        <f>SUM(F217+G217+H217)</f>
        <v>0</v>
      </c>
    </row>
    <row r="218" spans="1:9" ht="14.1" customHeight="1" x14ac:dyDescent="0.2">
      <c r="A218" s="21" t="s">
        <v>121</v>
      </c>
      <c r="B218" s="5">
        <f>SUM(B219)</f>
        <v>60.518588000000108</v>
      </c>
      <c r="C218" s="5">
        <f t="shared" ref="C218:I218" si="139">SUM(C219)</f>
        <v>9.3277974100000005</v>
      </c>
      <c r="D218" s="5">
        <f t="shared" si="139"/>
        <v>0</v>
      </c>
      <c r="E218" s="5">
        <f t="shared" si="139"/>
        <v>69.84638541000011</v>
      </c>
      <c r="F218" s="5">
        <f>SUM(F219)</f>
        <v>72.38244400000012</v>
      </c>
      <c r="G218" s="5">
        <f t="shared" si="139"/>
        <v>41.238521859999999</v>
      </c>
      <c r="H218" s="5">
        <f t="shared" si="139"/>
        <v>0</v>
      </c>
      <c r="I218" s="51">
        <f t="shared" si="139"/>
        <v>113.62096586000013</v>
      </c>
    </row>
    <row r="219" spans="1:9" ht="14.1" customHeight="1" x14ac:dyDescent="0.2">
      <c r="A219" s="20" t="s">
        <v>142</v>
      </c>
      <c r="B219" s="5">
        <v>60.518588000000108</v>
      </c>
      <c r="C219" s="5">
        <v>9.3277974100000005</v>
      </c>
      <c r="D219" s="5">
        <v>0</v>
      </c>
      <c r="E219" s="5">
        <f>SUM(B219+C219+D219)</f>
        <v>69.84638541000011</v>
      </c>
      <c r="F219" s="5">
        <v>72.38244400000012</v>
      </c>
      <c r="G219" s="5">
        <v>41.238521859999999</v>
      </c>
      <c r="H219" s="5">
        <v>0</v>
      </c>
      <c r="I219" s="51">
        <f>SUM(F219+G219+H219)</f>
        <v>113.62096586000013</v>
      </c>
    </row>
    <row r="220" spans="1:9" ht="14.1" customHeight="1" x14ac:dyDescent="0.2">
      <c r="A220" s="20" t="s">
        <v>144</v>
      </c>
      <c r="B220" s="5">
        <f>SUM(B221+B222)</f>
        <v>843.68289488000005</v>
      </c>
      <c r="C220" s="5">
        <f t="shared" ref="C220:I220" si="140">SUM(C221+C222)</f>
        <v>-26.28960854999999</v>
      </c>
      <c r="D220" s="5">
        <f t="shared" si="140"/>
        <v>9.4659999999999992E-5</v>
      </c>
      <c r="E220" s="5">
        <f t="shared" si="140"/>
        <v>817.39338099000008</v>
      </c>
      <c r="F220" s="5">
        <f>SUM(F221+F222)</f>
        <v>661.33938997000007</v>
      </c>
      <c r="G220" s="5">
        <f t="shared" ref="G220:H220" si="141">SUM(G221+G222)</f>
        <v>-71.620340939999991</v>
      </c>
      <c r="H220" s="5">
        <f t="shared" si="141"/>
        <v>0</v>
      </c>
      <c r="I220" s="51">
        <f t="shared" si="140"/>
        <v>589.71904903000006</v>
      </c>
    </row>
    <row r="221" spans="1:9" ht="14.1" customHeight="1" x14ac:dyDescent="0.2">
      <c r="A221" s="21" t="s">
        <v>120</v>
      </c>
      <c r="B221" s="6">
        <v>0</v>
      </c>
      <c r="C221" s="6">
        <v>0</v>
      </c>
      <c r="D221" s="6">
        <v>0</v>
      </c>
      <c r="E221" s="5">
        <f>SUM(B221+C221+D221)</f>
        <v>0</v>
      </c>
      <c r="F221" s="6">
        <v>0</v>
      </c>
      <c r="G221" s="6">
        <v>0</v>
      </c>
      <c r="H221" s="6">
        <v>0</v>
      </c>
      <c r="I221" s="51">
        <f>SUM(F221+G221+H221)</f>
        <v>0</v>
      </c>
    </row>
    <row r="222" spans="1:9" ht="14.1" customHeight="1" x14ac:dyDescent="0.2">
      <c r="A222" s="21" t="s">
        <v>121</v>
      </c>
      <c r="B222" s="5">
        <f>SUM(B223)</f>
        <v>843.68289488000005</v>
      </c>
      <c r="C222" s="5">
        <f t="shared" ref="C222:I222" si="142">SUM(C223)</f>
        <v>-26.28960854999999</v>
      </c>
      <c r="D222" s="5">
        <f t="shared" si="142"/>
        <v>9.4659999999999992E-5</v>
      </c>
      <c r="E222" s="5">
        <f t="shared" si="142"/>
        <v>817.39338099000008</v>
      </c>
      <c r="F222" s="5">
        <f>SUM(F223)</f>
        <v>661.33938997000007</v>
      </c>
      <c r="G222" s="5">
        <f t="shared" si="142"/>
        <v>-71.620340939999991</v>
      </c>
      <c r="H222" s="5">
        <f t="shared" si="142"/>
        <v>0</v>
      </c>
      <c r="I222" s="51">
        <f t="shared" si="142"/>
        <v>589.71904903000006</v>
      </c>
    </row>
    <row r="223" spans="1:9" ht="14.1" customHeight="1" x14ac:dyDescent="0.2">
      <c r="A223" s="20" t="s">
        <v>142</v>
      </c>
      <c r="B223" s="5">
        <f>SUM(B224+B225)</f>
        <v>843.68289488000005</v>
      </c>
      <c r="C223" s="5">
        <f t="shared" ref="C223:I223" si="143">SUM(C224+C225)</f>
        <v>-26.28960854999999</v>
      </c>
      <c r="D223" s="5">
        <f t="shared" si="143"/>
        <v>9.4659999999999992E-5</v>
      </c>
      <c r="E223" s="5">
        <f t="shared" si="143"/>
        <v>817.39338099000008</v>
      </c>
      <c r="F223" s="5">
        <f>SUM(F224+F225)</f>
        <v>661.33938997000007</v>
      </c>
      <c r="G223" s="5">
        <f t="shared" ref="G223:H223" si="144">SUM(G224+G225)</f>
        <v>-71.620340939999991</v>
      </c>
      <c r="H223" s="5">
        <f t="shared" si="144"/>
        <v>0</v>
      </c>
      <c r="I223" s="51">
        <f t="shared" si="143"/>
        <v>589.71904903000006</v>
      </c>
    </row>
    <row r="224" spans="1:9" ht="14.1" customHeight="1" x14ac:dyDescent="0.2">
      <c r="A224" s="21" t="s">
        <v>145</v>
      </c>
      <c r="B224" s="5">
        <v>752.15578625000012</v>
      </c>
      <c r="C224" s="5">
        <v>-44.916400950000039</v>
      </c>
      <c r="D224" s="5">
        <v>4.6730000000000002E-5</v>
      </c>
      <c r="E224" s="5">
        <f>SUM(B224+C224+D224)</f>
        <v>707.2394320300001</v>
      </c>
      <c r="F224" s="5">
        <v>558.72765634000007</v>
      </c>
      <c r="G224" s="5">
        <v>-92.034027839999993</v>
      </c>
      <c r="H224" s="5">
        <v>0</v>
      </c>
      <c r="I224" s="51">
        <f>SUM(F224+G224+H224)</f>
        <v>466.69362850000005</v>
      </c>
    </row>
    <row r="225" spans="1:9" ht="14.1" customHeight="1" x14ac:dyDescent="0.2">
      <c r="A225" s="21" t="s">
        <v>146</v>
      </c>
      <c r="B225" s="5">
        <v>91.527108629999972</v>
      </c>
      <c r="C225" s="5">
        <v>18.626792400000049</v>
      </c>
      <c r="D225" s="5">
        <v>4.7929999999999997E-5</v>
      </c>
      <c r="E225" s="5">
        <f>SUM(B225+C225+D225)</f>
        <v>110.15394896000001</v>
      </c>
      <c r="F225" s="5">
        <v>102.61173363</v>
      </c>
      <c r="G225" s="5">
        <v>20.413686899999998</v>
      </c>
      <c r="H225" s="5">
        <v>0</v>
      </c>
      <c r="I225" s="51">
        <f>SUM(F225+G225+H225)</f>
        <v>123.02542053000001</v>
      </c>
    </row>
    <row r="226" spans="1:9" ht="14.1" customHeight="1" x14ac:dyDescent="0.2">
      <c r="A226" s="20" t="s">
        <v>147</v>
      </c>
      <c r="B226" s="5">
        <f>SUM(B227+B228)</f>
        <v>466.23164237000003</v>
      </c>
      <c r="C226" s="5">
        <f t="shared" ref="C226:I226" si="145">SUM(C227+C228)</f>
        <v>9.6240241700000002</v>
      </c>
      <c r="D226" s="5">
        <f t="shared" si="145"/>
        <v>0</v>
      </c>
      <c r="E226" s="5">
        <f t="shared" si="145"/>
        <v>475.85566654000013</v>
      </c>
      <c r="F226" s="5">
        <f>SUM(F227+F228)</f>
        <v>490.48669856000004</v>
      </c>
      <c r="G226" s="5">
        <f t="shared" ref="G226:H226" si="146">SUM(G227+G228)</f>
        <v>-13.568853599999999</v>
      </c>
      <c r="H226" s="5">
        <f t="shared" si="146"/>
        <v>0</v>
      </c>
      <c r="I226" s="51">
        <f t="shared" si="145"/>
        <v>476.91784496000002</v>
      </c>
    </row>
    <row r="227" spans="1:9" ht="14.1" customHeight="1" x14ac:dyDescent="0.2">
      <c r="A227" s="21" t="s">
        <v>120</v>
      </c>
      <c r="B227" s="6">
        <v>1.7369999994798491E-5</v>
      </c>
      <c r="C227" s="6">
        <v>0</v>
      </c>
      <c r="D227" s="6">
        <v>0</v>
      </c>
      <c r="E227" s="5">
        <f>SUM(B227+C227+D227)</f>
        <v>1.7369999994798491E-5</v>
      </c>
      <c r="F227" s="6">
        <v>1.7369999994798491E-5</v>
      </c>
      <c r="G227" s="6">
        <v>0</v>
      </c>
      <c r="H227" s="6">
        <v>0</v>
      </c>
      <c r="I227" s="51">
        <f>SUM(F227+G227+H227)</f>
        <v>1.7369999994798491E-5</v>
      </c>
    </row>
    <row r="228" spans="1:9" ht="14.1" customHeight="1" x14ac:dyDescent="0.2">
      <c r="A228" s="21" t="s">
        <v>121</v>
      </c>
      <c r="B228" s="5">
        <f>SUM(B229)</f>
        <v>466.23162500000001</v>
      </c>
      <c r="C228" s="5">
        <f t="shared" ref="C228:I228" si="147">SUM(C229)</f>
        <v>9.6240241700000002</v>
      </c>
      <c r="D228" s="5">
        <f t="shared" si="147"/>
        <v>0</v>
      </c>
      <c r="E228" s="5">
        <f t="shared" si="147"/>
        <v>475.85564917000011</v>
      </c>
      <c r="F228" s="5">
        <f>SUM(F229)</f>
        <v>490.48668119000007</v>
      </c>
      <c r="G228" s="5">
        <f t="shared" si="147"/>
        <v>-13.568853599999999</v>
      </c>
      <c r="H228" s="5">
        <f t="shared" si="147"/>
        <v>0</v>
      </c>
      <c r="I228" s="51">
        <f t="shared" si="147"/>
        <v>476.91782759</v>
      </c>
    </row>
    <row r="229" spans="1:9" ht="14.1" customHeight="1" x14ac:dyDescent="0.2">
      <c r="A229" s="20" t="s">
        <v>148</v>
      </c>
      <c r="B229" s="5">
        <f>SUM(B230+B231+B232+B233+B234)</f>
        <v>466.23162500000001</v>
      </c>
      <c r="C229" s="5">
        <f t="shared" ref="C229:I229" si="148">SUM(C230+C231+C232+C233+C234)</f>
        <v>9.6240241700000002</v>
      </c>
      <c r="D229" s="5">
        <f t="shared" si="148"/>
        <v>0</v>
      </c>
      <c r="E229" s="5">
        <f t="shared" si="148"/>
        <v>475.85564917000011</v>
      </c>
      <c r="F229" s="5">
        <f>SUM(F230+F231+F232+F233+F234)</f>
        <v>490.48668119000007</v>
      </c>
      <c r="G229" s="5">
        <f t="shared" ref="G229:H229" si="149">SUM(G230+G231+G232+G233+G234)</f>
        <v>-13.568853599999999</v>
      </c>
      <c r="H229" s="5">
        <f t="shared" si="149"/>
        <v>0</v>
      </c>
      <c r="I229" s="51">
        <f t="shared" si="148"/>
        <v>476.91782759</v>
      </c>
    </row>
    <row r="230" spans="1:9" ht="14.1" customHeight="1" x14ac:dyDescent="0.2">
      <c r="A230" s="21" t="s">
        <v>149</v>
      </c>
      <c r="B230" s="5">
        <v>133.67869999999999</v>
      </c>
      <c r="C230" s="5">
        <v>1.91</v>
      </c>
      <c r="D230" s="5">
        <v>0</v>
      </c>
      <c r="E230" s="5">
        <f>SUM(B230+C230+D230)</f>
        <v>135.58869999999999</v>
      </c>
      <c r="F230" s="5">
        <v>141.25869999999998</v>
      </c>
      <c r="G230" s="5">
        <v>1.92</v>
      </c>
      <c r="H230" s="5">
        <v>0</v>
      </c>
      <c r="I230" s="51">
        <f>SUM(F230+G230+H230)</f>
        <v>143.17869999999996</v>
      </c>
    </row>
    <row r="231" spans="1:9" ht="14.1" customHeight="1" x14ac:dyDescent="0.2">
      <c r="A231" s="21" t="s">
        <v>150</v>
      </c>
      <c r="B231" s="5">
        <v>92.900000000000034</v>
      </c>
      <c r="C231" s="5">
        <v>5.7</v>
      </c>
      <c r="D231" s="5">
        <v>0</v>
      </c>
      <c r="E231" s="5">
        <f>SUM(B231+C231+D231)</f>
        <v>98.600000000000037</v>
      </c>
      <c r="F231" s="5">
        <v>115.70000000000005</v>
      </c>
      <c r="G231" s="5">
        <v>5.7</v>
      </c>
      <c r="H231" s="5">
        <v>0</v>
      </c>
      <c r="I231" s="51">
        <f>SUM(F231+G231+H231)</f>
        <v>121.40000000000005</v>
      </c>
    </row>
    <row r="232" spans="1:9" ht="14.1" customHeight="1" x14ac:dyDescent="0.2">
      <c r="A232" s="21" t="s">
        <v>151</v>
      </c>
      <c r="B232" s="6">
        <v>0</v>
      </c>
      <c r="C232" s="6">
        <v>0</v>
      </c>
      <c r="D232" s="6">
        <v>0</v>
      </c>
      <c r="E232" s="5">
        <f>SUM(B232+C232+D232)</f>
        <v>0</v>
      </c>
      <c r="F232" s="6">
        <v>0</v>
      </c>
      <c r="G232" s="6">
        <v>0</v>
      </c>
      <c r="H232" s="6">
        <v>0</v>
      </c>
      <c r="I232" s="51">
        <f>SUM(F232+G232+H232)</f>
        <v>0</v>
      </c>
    </row>
    <row r="233" spans="1:9" ht="14.1" customHeight="1" x14ac:dyDescent="0.2">
      <c r="A233" s="21" t="s">
        <v>152</v>
      </c>
      <c r="B233" s="5">
        <v>218.15292500000001</v>
      </c>
      <c r="C233" s="5">
        <v>1.91402417</v>
      </c>
      <c r="D233" s="5">
        <v>0</v>
      </c>
      <c r="E233" s="5">
        <f>SUM(B233+C233+D233)</f>
        <v>220.06694917000002</v>
      </c>
      <c r="F233" s="5">
        <v>211.62798118999999</v>
      </c>
      <c r="G233" s="5">
        <v>-21.288853599999999</v>
      </c>
      <c r="H233" s="5">
        <v>0</v>
      </c>
      <c r="I233" s="51">
        <f>SUM(F233+G233+H233)</f>
        <v>190.33912758999998</v>
      </c>
    </row>
    <row r="234" spans="1:9" ht="14.1" customHeight="1" x14ac:dyDescent="0.2">
      <c r="A234" s="21" t="s">
        <v>153</v>
      </c>
      <c r="B234" s="5">
        <v>21.500000000000007</v>
      </c>
      <c r="C234" s="5">
        <v>0.1</v>
      </c>
      <c r="D234" s="5">
        <v>0</v>
      </c>
      <c r="E234" s="5">
        <f>SUM(B234+C234+D234)</f>
        <v>21.600000000000009</v>
      </c>
      <c r="F234" s="5">
        <v>21.900000000000013</v>
      </c>
      <c r="G234" s="5">
        <v>0.1</v>
      </c>
      <c r="H234" s="5">
        <v>0</v>
      </c>
      <c r="I234" s="51">
        <f>SUM(F234+G234+H234)</f>
        <v>22.000000000000014</v>
      </c>
    </row>
    <row r="235" spans="1:9" ht="15.95" customHeight="1" x14ac:dyDescent="0.2">
      <c r="A235" s="20" t="s">
        <v>154</v>
      </c>
      <c r="B235" s="49">
        <f t="shared" ref="B235:I235" si="150">SUM(B16-B120)</f>
        <v>-65242.271672039991</v>
      </c>
      <c r="C235" s="49">
        <f t="shared" si="150"/>
        <v>-608.23436175999905</v>
      </c>
      <c r="D235" s="49">
        <f t="shared" si="150"/>
        <v>-95.031295610000001</v>
      </c>
      <c r="E235" s="49">
        <f t="shared" si="150"/>
        <v>-65945.53732940997</v>
      </c>
      <c r="F235" s="49">
        <f t="shared" si="150"/>
        <v>-64464.34899310999</v>
      </c>
      <c r="G235" s="49">
        <f t="shared" si="150"/>
        <v>-1485.9882877399998</v>
      </c>
      <c r="H235" s="49">
        <f t="shared" si="150"/>
        <v>-196.31996877000205</v>
      </c>
      <c r="I235" s="50">
        <f t="shared" si="150"/>
        <v>-66146.65724962001</v>
      </c>
    </row>
    <row r="236" spans="1:9" ht="6" customHeight="1" x14ac:dyDescent="0.2">
      <c r="A236" s="25"/>
      <c r="B236" s="12"/>
      <c r="C236" s="12"/>
      <c r="D236" s="12"/>
      <c r="E236" s="12"/>
      <c r="F236" s="12"/>
      <c r="G236" s="12"/>
      <c r="H236" s="12"/>
      <c r="I236" s="18"/>
    </row>
    <row r="237" spans="1:9" ht="6" customHeight="1" x14ac:dyDescent="0.2"/>
    <row r="238" spans="1:9" ht="12.75" customHeight="1" x14ac:dyDescent="0.2">
      <c r="A238" s="13" t="s">
        <v>156</v>
      </c>
    </row>
    <row r="239" spans="1:9" ht="12.75" customHeight="1" x14ac:dyDescent="0.2">
      <c r="A239" s="13" t="s">
        <v>9</v>
      </c>
    </row>
    <row r="240" spans="1:9" ht="12.75" customHeight="1" x14ac:dyDescent="0.2">
      <c r="A240" s="26" t="s">
        <v>166</v>
      </c>
    </row>
    <row r="241" spans="1:1" ht="12.75" customHeight="1" x14ac:dyDescent="0.2">
      <c r="A241" s="13" t="s">
        <v>5</v>
      </c>
    </row>
    <row r="242" spans="1:1" ht="12.75" customHeight="1" x14ac:dyDescent="0.2">
      <c r="A242" s="13"/>
    </row>
  </sheetData>
  <mergeCells count="18">
    <mergeCell ref="B8:I8"/>
    <mergeCell ref="A1:I1"/>
    <mergeCell ref="A2:I2"/>
    <mergeCell ref="A3:I3"/>
    <mergeCell ref="A5:I5"/>
    <mergeCell ref="A6:I6"/>
    <mergeCell ref="C13:C14"/>
    <mergeCell ref="G13:G14"/>
    <mergeCell ref="B9:I9"/>
    <mergeCell ref="B10:I10"/>
    <mergeCell ref="B11:E11"/>
    <mergeCell ref="F11:I11"/>
    <mergeCell ref="B12:B14"/>
    <mergeCell ref="C12:D12"/>
    <mergeCell ref="E12:E14"/>
    <mergeCell ref="F12:F14"/>
    <mergeCell ref="G12:H12"/>
    <mergeCell ref="I12:I14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2021-06-18T18:01:54Z</cp:lastPrinted>
  <dcterms:created xsi:type="dcterms:W3CDTF">2018-11-21T20:09:16Z</dcterms:created>
  <dcterms:modified xsi:type="dcterms:W3CDTF">2021-07-29T21:41:39Z</dcterms:modified>
</cp:coreProperties>
</file>